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25" windowHeight="12360" tabRatio="944" activeTab="0"/>
  </bookViews>
  <sheets>
    <sheet name="1. Титульный" sheetId="1" r:id="rId1"/>
    <sheet name="2. Содержание" sheetId="2" r:id="rId2"/>
    <sheet name="3.  Таблица 1" sheetId="3" r:id="rId3"/>
    <sheet name="4. Таблица 2" sheetId="4" r:id="rId4"/>
    <sheet name="5. Табл. 2.1 ПФХД" sheetId="5" r:id="rId5"/>
    <sheet name="6. Табл. 3,4" sheetId="6" r:id="rId6"/>
    <sheet name="7. Прилож. 1 ПФХД" sheetId="7" r:id="rId7"/>
    <sheet name="8. Прил. 2.1 ПФХД" sheetId="8" r:id="rId8"/>
    <sheet name="9.Прил. 2.2 ПФХД" sheetId="9" r:id="rId9"/>
  </sheets>
  <definedNames>
    <definedName name="_xlnm.Print_Titles" localSheetId="3">'4. Таблица 2'!$7:$11</definedName>
    <definedName name="_xlnm.Print_Area" localSheetId="1">'2. Содержание'!$A$1:$DX$18</definedName>
    <definedName name="_xlnm.Print_Area" localSheetId="3">'4. Таблица 2'!$A$1:$L$47</definedName>
    <definedName name="_xlnm.Print_Area" localSheetId="8">'9.Прил. 2.2 ПФХД'!$A$1:$DA$212</definedName>
  </definedNames>
  <calcPr fullCalcOnLoad="1"/>
</workbook>
</file>

<file path=xl/sharedStrings.xml><?xml version="1.0" encoding="utf-8"?>
<sst xmlns="http://schemas.openxmlformats.org/spreadsheetml/2006/main" count="707" uniqueCount="375">
  <si>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</si>
  <si>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</si>
  <si>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</si>
  <si>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</si>
  <si>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</si>
  <si>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</si>
  <si>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</si>
  <si>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</si>
  <si>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</si>
  <si>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</si>
  <si>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</si>
  <si>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</si>
  <si>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</si>
  <si>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</si>
  <si>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</si>
  <si>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</si>
  <si>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</si>
  <si>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</si>
  <si>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</si>
  <si>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</si>
  <si>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</si>
  <si>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</si>
  <si>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</si>
  <si>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</si>
  <si>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</si>
  <si>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</si>
  <si>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</si>
  <si>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</si>
  <si>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</si>
  <si>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</si>
  <si>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</si>
  <si>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</si>
  <si>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</si>
  <si>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</si>
  <si>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</si>
  <si>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</si>
  <si>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</si>
  <si>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</si>
  <si>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</si>
  <si>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</si>
  <si>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</si>
  <si>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</si>
  <si>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</si>
  <si>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</si>
  <si>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</si>
  <si>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</si>
  <si>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Наименование расходов</t>
  </si>
  <si>
    <t>Налоговая база, руб.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</si>
  <si>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</si>
  <si>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</si>
  <si>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</si>
  <si>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</si>
  <si>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</si>
  <si>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</si>
  <si>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</si>
  <si>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</si>
  <si>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</si>
  <si>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</si>
  <si>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</si>
  <si>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</si>
  <si>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</si>
  <si>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</si>
  <si>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</si>
  <si>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Количество</t>
  </si>
  <si>
    <t>Объект</t>
  </si>
  <si>
    <t>Количество договоров</t>
  </si>
  <si>
    <t>Средняя стоимость, руб.</t>
  </si>
  <si>
    <t>Численность работников, получающих пособие</t>
  </si>
  <si>
    <t>Количество выплат в год на одного работника</t>
  </si>
  <si>
    <t>Сведения о средствах, поступающих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</si>
  <si>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</si>
  <si>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</si>
  <si>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</si>
  <si>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</si>
  <si>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</si>
  <si>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СВЕДЕНИЯ</t>
  </si>
  <si>
    <t>Наименование субсидии</t>
  </si>
  <si>
    <t>Код объекта ФАИП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</si>
  <si>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</si>
  <si>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</si>
  <si>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</si>
  <si>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</si>
  <si>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</si>
  <si>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</si>
  <si>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</si>
  <si>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Средний размер выплаты на одного работника в день, руб.</t>
  </si>
  <si>
    <t>КОДЫ</t>
  </si>
  <si>
    <t>ИНН/КПП</t>
  </si>
  <si>
    <t>Таблица 3</t>
  </si>
  <si>
    <t>Таблица 4</t>
  </si>
  <si>
    <t>безвозмездные перечисления организациям</t>
  </si>
  <si>
    <t>10</t>
  </si>
  <si>
    <t>Показатели финансового состояния учреждения (подразделения)</t>
  </si>
  <si>
    <t>Нефинансовые активы, всего:</t>
  </si>
  <si>
    <t>особо ценное движимое имущество, всего:</t>
  </si>
  <si>
    <t>Финансовые активы, всего:</t>
  </si>
  <si>
    <t>иные финансовые инструменты</t>
  </si>
  <si>
    <t>дебиторская задолженность по доходам</t>
  </si>
  <si>
    <t>Обязательства, всего: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</si>
  <si>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</si>
  <si>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</si>
  <si>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</si>
  <si>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</si>
  <si>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</si>
  <si>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</si>
  <si>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</si>
  <si>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</si>
  <si>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</si>
  <si>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стоимостьособо ценного движимого имущества</t>
  </si>
  <si>
    <t>Показатели выплат по расходам</t>
  </si>
  <si>
    <t>на закупку товаров, работ, услуг учреждения (подразделения)</t>
  </si>
  <si>
    <t>Таблица 2.1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</si>
  <si>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</si>
  <si>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</si>
  <si>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</si>
  <si>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</si>
  <si>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</si>
  <si>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</si>
  <si>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</si>
  <si>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</si>
  <si>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</si>
  <si>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</si>
  <si>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</si>
  <si>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оплата труда и начисления на выплаты по оплате труда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</si>
  <si>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</si>
  <si>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</si>
  <si>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</si>
  <si>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</si>
  <si>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0001</t>
  </si>
  <si>
    <t>(очередной финансовый год)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</si>
  <si>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</si>
  <si>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</si>
  <si>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020</t>
  </si>
  <si>
    <t>030</t>
  </si>
  <si>
    <t>040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</si>
  <si>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</si>
  <si>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</si>
  <si>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</si>
  <si>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</si>
  <si>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</si>
  <si>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</si>
  <si>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</si>
  <si>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</si>
  <si>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</si>
  <si>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</si>
  <si>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</si>
  <si>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</si>
  <si>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</si>
  <si>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</si>
  <si>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</si>
  <si>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</si>
  <si>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</si>
  <si>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</si>
  <si>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</si>
  <si>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</si>
  <si>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</si>
  <si>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</si>
  <si>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</si>
  <si>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</si>
  <si>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</si>
  <si>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Код
субсидии</t>
  </si>
  <si>
    <t>Код 
по бюджетной классификации Российской Федерации</t>
  </si>
  <si>
    <t>Разрешенный к использованию</t>
  </si>
  <si>
    <t>остаток субсидии прошлых лет</t>
  </si>
  <si>
    <t>на начало 20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</si>
  <si>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</si>
  <si>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</si>
  <si>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</si>
  <si>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</si>
  <si>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</si>
  <si>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</si>
  <si>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</si>
  <si>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</si>
  <si>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</si>
  <si>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</si>
  <si>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</si>
  <si>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</si>
  <si>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</si>
  <si>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</si>
  <si>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</si>
  <si>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</si>
  <si>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</si>
  <si>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</si>
  <si>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</si>
  <si>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</si>
  <si>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</si>
  <si>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</si>
  <si>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</si>
  <si>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Фонд оплаты труда в год, руб. (гр. 3 x гр. 4 x 
(1 + гр. 8 / 100) x 
гр. 9 x 12)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</si>
  <si>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</si>
  <si>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</si>
  <si>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</si>
  <si>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</si>
  <si>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</si>
  <si>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</si>
  <si>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</si>
  <si>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</si>
  <si>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</si>
  <si>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Размер базы 
для начисления страховых взносов, руб.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</si>
  <si>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</si>
  <si>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</si>
  <si>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</si>
  <si>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</si>
  <si>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</si>
  <si>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</si>
  <si>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</si>
  <si>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</si>
  <si>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</si>
  <si>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</si>
  <si>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</si>
  <si>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</si>
  <si>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</si>
  <si>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</si>
  <si>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</si>
  <si>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</si>
  <si>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</si>
  <si>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</si>
  <si>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</si>
  <si>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</si>
  <si>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</si>
  <si>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</si>
  <si>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</si>
  <si>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</si>
  <si>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</si>
  <si>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</si>
  <si>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</si>
  <si>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</si>
  <si>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</si>
  <si>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</si>
  <si>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</si>
  <si>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</si>
  <si>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</si>
  <si>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</si>
  <si>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</si>
  <si>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</si>
  <si>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</si>
  <si>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</si>
  <si>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</si>
  <si>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</si>
  <si>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</si>
  <si>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</si>
  <si>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Сумма, руб. 
(гр. 2 x гр. 3)</t>
  </si>
  <si>
    <t>План финансово-хозяйственной деятельности государственного (муниципального)</t>
  </si>
  <si>
    <t>ПЛАН</t>
  </si>
  <si>
    <t>ФИНАНСОВО-ХОЗЯЙСТВЕННОЙ ДЕЯТЕЛЬНОСТИ ГОСУДАРСТВЕННОМУ (МУНИЦИПАЛЬНОМУ) УЧРЕЖДЕНИЮ НА 20</t>
  </si>
  <si>
    <t>(последнюю отчетную дату)</t>
  </si>
  <si>
    <t>Сумма, тыс. руб.
руб.</t>
  </si>
  <si>
    <t>из них:
недвижимое имущество, всего:</t>
  </si>
  <si>
    <t>в том числе:
остаточная стоимость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</si>
  <si>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</si>
  <si>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</si>
  <si>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</si>
  <si>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 xml:space="preserve">дебиторская задолженность по расходам
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</si>
  <si>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</si>
  <si>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</si>
  <si>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</si>
  <si>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на 20__ год
1-ый год
планового
периода</t>
  </si>
  <si>
    <t>на 20__ год
2-ый год
планового
периода</t>
  </si>
  <si>
    <t>Х</t>
  </si>
  <si>
    <t xml:space="preserve">1001
</t>
  </si>
  <si>
    <t>2001</t>
  </si>
  <si>
    <t>во временное распоряжение учреждения (подразделения)</t>
  </si>
  <si>
    <t>Сумма (руб., с точностью до двух знаков после запятой - 0,00)
услуги, руб.</t>
  </si>
  <si>
    <t>Сумма (тыс. руб.)
услуги, руб.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</si>
  <si>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</si>
  <si>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</si>
  <si>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</si>
  <si>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</si>
  <si>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Начальник Управления образования Администрации Елизовского муниципального района</t>
  </si>
  <si>
    <t>Е. А. Кудрявцева</t>
  </si>
  <si>
    <t>18</t>
  </si>
  <si>
    <t>декабря</t>
  </si>
  <si>
    <t>17</t>
  </si>
  <si>
    <t>муниципальное бюджетное общеобразовательное учреждение "Средняя школа Вулканного городского поселения"</t>
  </si>
  <si>
    <t>4105024447/410501001</t>
  </si>
  <si>
    <t>Управление образования Администрации Елизовского муниципального района - муниципальное казенное учреждение</t>
  </si>
  <si>
    <t>Каулин М. И.</t>
  </si>
  <si>
    <t>Главный бухгалтер</t>
  </si>
  <si>
    <t>Плетнева М. А.</t>
  </si>
  <si>
    <t>8-415-31-3-66-15</t>
  </si>
  <si>
    <t>09.01.2018</t>
  </si>
  <si>
    <t>53030076</t>
  </si>
  <si>
    <t>383</t>
  </si>
  <si>
    <t>684036 Камчатский край Елизовский р-н рп.Вулканный ул.Центральная д.35</t>
  </si>
  <si>
    <t>31</t>
  </si>
  <si>
    <t>реализация образовательных программ начального общего и основного общего, среднего общего  образования.
обеспечение конституционного права граждан Российской Федерации на получение общедоступного и бесплатного начального общего и основного общего, среднего образования в интересах человека, семьи, общества и государства; 
обеспечение охраны и укрепления здоровья и создание благоприятных условий для разностороннего развития личности, 
удовлетворение потребности учащихся в самообразовании, 
организация отдыха и оздоровления учащихся в каникулярное время, 
создание условий для культурной, спортивной и иной деятельности учащихся (воспитанников)  (далее  - обучающихся).</t>
  </si>
  <si>
    <t>- начального общего образования,  направленного на формирование  обучающихся, развитие его индивидуальных способностей, положительной мотивации и умений в учебной деятельности (овладение чтением, письмом, счетом, основными навыками учебной деятельности, элементами теоретического мышления, простейшими навыками самоконтроля, культурой поведения и речи, основами личной гигиены и здорового образа жизни);
- основного общего образования, направленного на становление и формирование личности обучающегося (формирование нравственных убеждений, эстетического вкуса и здорового образа жизни, высокой культуры межличностного и межэтнического общения, овладение основами наук, государственным языком Российской Федерации, навыками умственного и физического труда, развитие склонностей, интересов, способности к социальному самоопределению);
- среднего общего образования направленного на дальнейшее становление и формирование личности обучающегося, развитие интереса к познанию и творческих способностей обучающегося, формирование навыков самостоятельной учебной деятельности на основе индивидуализации и профессиональной ориентации содержания среднего общего образования, подготовку обучающегося к жизни в обществе, самостоятельному жизненному выбору, продолжению образования и началу профессиональной деятельности.
       Образовательные программы разрабатываются и утверждаются  Учреждением самостоятельно,  если  Федеральным законом  «Об образовании в Российской  Федерации» не установлено иное.
     Учреждение разрабатывает образовательные программы в соответствии с федеральными государственными образовательными стандартами и с учетом соответствующих примерных основных образовательных программ.
     При  реализации образовательных программ используются различные образовательные технологии, в том числе дистанционные образовательные технологии, электронное обучение.</t>
  </si>
  <si>
    <t>Предоставление общедоступного бесплатного общего образования по основным общеобразовательным программам.</t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</si>
  <si>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  15005293,05   </t>
    </r>
    <r>
      <rPr>
        <sz val="11"/>
        <rFont val="Times New Roman"/>
        <family val="1"/>
      </rPr>
      <t xml:space="preserve">рублей,
</t>
    </r>
  </si>
  <si>
    <t>15005293,05 рублей,</t>
  </si>
  <si>
    <t xml:space="preserve">1.5. Общая балансовая стоимость движимого государственного (муниципального) имущества на дату составления  Плана -14255784,89  рублей,
</t>
  </si>
  <si>
    <t xml:space="preserve"> 6025149,26 рублей,</t>
  </si>
  <si>
    <t>на 01 января 20118 г.</t>
  </si>
  <si>
    <t>налог на имущество</t>
  </si>
  <si>
    <t>на 2018 год
очередной
финансовый год</t>
  </si>
  <si>
    <t>Директор</t>
  </si>
  <si>
    <t>ДМЦП "Развитие образования в Елизовском муниципальном районе на 2014-2016 годы" Подпрограмма "Развитие общего образования в Елизовском муниципальном районе на 2014-2016 годы"</t>
  </si>
  <si>
    <t>200022</t>
  </si>
  <si>
    <t>180</t>
  </si>
  <si>
    <t>200023</t>
  </si>
  <si>
    <t>244</t>
  </si>
  <si>
    <t>111</t>
  </si>
  <si>
    <t>4</t>
  </si>
  <si>
    <t>Административный персонал</t>
  </si>
  <si>
    <t>Педагогический персонал</t>
  </si>
  <si>
    <t>Учебно-вспомогательный персонал</t>
  </si>
  <si>
    <t>Обслуживающий персонал</t>
  </si>
  <si>
    <t>Пособие по уходу за ребенком до 1,5 лет</t>
  </si>
  <si>
    <t>112, 244</t>
  </si>
  <si>
    <t>Проезд в отпуск</t>
  </si>
  <si>
    <t>Бесплатное питание</t>
  </si>
  <si>
    <t>851</t>
  </si>
  <si>
    <t>Налог на имущество</t>
  </si>
  <si>
    <t>1111111, 1111114, 1111119, 1111120, 1111124, 2130340040</t>
  </si>
  <si>
    <t>Услуги связи</t>
  </si>
  <si>
    <t>Услуги интернета</t>
  </si>
  <si>
    <t>Холодное водоснабжение</t>
  </si>
  <si>
    <t>ХВС на нужды ГВС</t>
  </si>
  <si>
    <t>Тепловая энергия (а Гка),используемая для целей ГВС</t>
  </si>
  <si>
    <t>Водоотведение</t>
  </si>
  <si>
    <t>Электроснабжение</t>
  </si>
  <si>
    <t>Теплоснабжение</t>
  </si>
  <si>
    <t>Расчистка территории от снега</t>
  </si>
  <si>
    <t>Вывоз ТБО</t>
  </si>
  <si>
    <t>Обслуживание счетчиков</t>
  </si>
  <si>
    <t>ТО автобуса</t>
  </si>
  <si>
    <t>Ремонт компьютеров, отгтехники</t>
  </si>
  <si>
    <t>Заправка картриджей</t>
  </si>
  <si>
    <t>Монтаж школьного радиоузла</t>
  </si>
  <si>
    <t>1111111</t>
  </si>
  <si>
    <t>Программное обеспечение</t>
  </si>
  <si>
    <t>Обслуживание тахографа (ГЛОНАСС)</t>
  </si>
  <si>
    <t>Обучение сотрудников</t>
  </si>
  <si>
    <t>Страховка ОСАГО</t>
  </si>
  <si>
    <t>Изготовление стендов, плакатов, заказ бланков, грамон</t>
  </si>
  <si>
    <t>1111119</t>
  </si>
  <si>
    <t>Медицински осмотр сотрудников</t>
  </si>
  <si>
    <t>Предрейсовый осмотр водителя</t>
  </si>
  <si>
    <t>1111120</t>
  </si>
  <si>
    <t>Санитарно-гигиеническое обучение</t>
  </si>
  <si>
    <t>1111115</t>
  </si>
  <si>
    <t>1111115, 0210640180</t>
  </si>
  <si>
    <t>0210640180</t>
  </si>
  <si>
    <t>Приобретние микрофонов</t>
  </si>
  <si>
    <t>Приобретение мебели</t>
  </si>
  <si>
    <t>Приобретение учебников</t>
  </si>
  <si>
    <t>Приобретение оборудования, наглядных пособий</t>
  </si>
  <si>
    <t>Приобретение классных досок</t>
  </si>
  <si>
    <t>Приобретение швейных машинок</t>
  </si>
  <si>
    <t>Приобретение спортиинвентаря</t>
  </si>
  <si>
    <t>Приобретение мела, канцтоваров, моющих средств</t>
  </si>
  <si>
    <t>Приобретение картриджей</t>
  </si>
  <si>
    <t>Приобретение ГСМ</t>
  </si>
  <si>
    <t>Суточная проба</t>
  </si>
  <si>
    <t>2018 год</t>
  </si>
  <si>
    <t>1.</t>
  </si>
  <si>
    <t>Средства от внебюджетной деятельности</t>
  </si>
  <si>
    <t>2.</t>
  </si>
  <si>
    <t xml:space="preserve">Средства Субсидии на выполнение муниципального задания </t>
  </si>
  <si>
    <t>3.</t>
  </si>
  <si>
    <t>Средства Субсидии на иные цели</t>
  </si>
  <si>
    <t>ИТОГО</t>
  </si>
  <si>
    <t>2019 год</t>
  </si>
  <si>
    <t>2020 год</t>
  </si>
  <si>
    <t>Исполнитель: контрактный управляющий Чередниченко И. И.</t>
  </si>
  <si>
    <t>на 2019 год
1-ый год
планового
периода</t>
  </si>
  <si>
    <t>на 2020 год
2-ый год
планового
периода</t>
  </si>
  <si>
    <t>на 01.01.2018 г.</t>
  </si>
  <si>
    <t>09</t>
  </si>
  <si>
    <t>января</t>
  </si>
  <si>
    <t>0,00  рублей,</t>
  </si>
  <si>
    <t>0210240170, 0210540250</t>
  </si>
  <si>
    <t>Приобретение ТМЦ</t>
  </si>
  <si>
    <t>на 01 января 2018 г.</t>
  </si>
  <si>
    <t>на 31 декабря 2017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</si>
</sst>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0.000000"/>
    <numFmt numFmtId="180" formatCode="0.00000"/>
    <numFmt numFmtId="181" formatCode="0.0000"/>
    <numFmt numFmtId="182" formatCode="0.000"/>
    <numFmt numFmtId="183" formatCode="0.0E+00"/>
    <numFmt numFmtId="184" formatCode="#,##0.00&quot;р.&quot;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9"/>
      <color indexed="9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8"/>
      <color indexed="10"/>
      <name val="Times New Roman"/>
      <family val="1"/>
    </font>
    <font>
      <sz val="6.5"/>
      <color indexed="10"/>
      <name val="Times New Roman"/>
      <family val="1"/>
    </font>
    <font>
      <sz val="6.5"/>
      <color indexed="10"/>
      <name val="Arial"/>
      <family val="2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8"/>
      <color rgb="FFFF0000"/>
      <name val="Times New Roman"/>
      <family val="1"/>
    </font>
    <font>
      <sz val="6.5"/>
      <color rgb="FFFF0000"/>
      <name val="Times New Roman"/>
      <family val="1"/>
    </font>
    <font>
      <sz val="6.5"/>
      <color rgb="FFFF0000"/>
      <name val="Arial"/>
      <family val="2"/>
    </font>
    <font>
      <b/>
      <u val="single"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justify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7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top"/>
    </xf>
    <xf numFmtId="0" fontId="18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18" fillId="0" borderId="12" xfId="0" applyNumberFormat="1" applyFont="1" applyBorder="1" applyAlignment="1">
      <alignment horizontal="left"/>
    </xf>
    <xf numFmtId="0" fontId="13" fillId="0" borderId="11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vertical="top"/>
    </xf>
    <xf numFmtId="0" fontId="11" fillId="0" borderId="13" xfId="0" applyNumberFormat="1" applyFont="1" applyBorder="1" applyAlignment="1">
      <alignment horizontal="left"/>
    </xf>
    <xf numFmtId="0" fontId="11" fillId="0" borderId="14" xfId="0" applyNumberFormat="1" applyFont="1" applyBorder="1" applyAlignment="1">
      <alignment horizontal="left"/>
    </xf>
    <xf numFmtId="0" fontId="11" fillId="0" borderId="1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71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7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wrapText="1"/>
    </xf>
    <xf numFmtId="0" fontId="2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/>
    </xf>
    <xf numFmtId="0" fontId="27" fillId="0" borderId="21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 vertical="top"/>
    </xf>
    <xf numFmtId="0" fontId="23" fillId="0" borderId="13" xfId="0" applyNumberFormat="1" applyFont="1" applyBorder="1" applyAlignment="1">
      <alignment horizontal="left"/>
    </xf>
    <xf numFmtId="0" fontId="23" fillId="0" borderId="14" xfId="0" applyNumberFormat="1" applyFont="1" applyBorder="1" applyAlignment="1">
      <alignment horizontal="left"/>
    </xf>
    <xf numFmtId="0" fontId="23" fillId="0" borderId="15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76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left"/>
    </xf>
    <xf numFmtId="0" fontId="13" fillId="0" borderId="23" xfId="0" applyNumberFormat="1" applyFont="1" applyFill="1" applyBorder="1" applyAlignment="1">
      <alignment horizontal="left"/>
    </xf>
    <xf numFmtId="0" fontId="13" fillId="0" borderId="19" xfId="0" applyNumberFormat="1" applyFont="1" applyFill="1" applyBorder="1" applyAlignment="1">
      <alignment horizontal="left" vertical="top"/>
    </xf>
    <xf numFmtId="0" fontId="13" fillId="0" borderId="24" xfId="0" applyNumberFormat="1" applyFont="1" applyFill="1" applyBorder="1" applyAlignment="1">
      <alignment horizontal="left" vertical="top"/>
    </xf>
    <xf numFmtId="0" fontId="13" fillId="0" borderId="25" xfId="0" applyNumberFormat="1" applyFont="1" applyFill="1" applyBorder="1" applyAlignment="1">
      <alignment horizontal="left" vertical="top"/>
    </xf>
    <xf numFmtId="0" fontId="18" fillId="0" borderId="0" xfId="0" applyNumberFormat="1" applyFont="1" applyFill="1" applyBorder="1" applyAlignment="1">
      <alignment horizontal="left"/>
    </xf>
    <xf numFmtId="0" fontId="21" fillId="0" borderId="20" xfId="0" applyNumberFormat="1" applyFont="1" applyFill="1" applyBorder="1" applyAlignment="1">
      <alignment horizontal="center"/>
    </xf>
    <xf numFmtId="0" fontId="21" fillId="0" borderId="21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 wrapText="1"/>
    </xf>
    <xf numFmtId="0" fontId="73" fillId="0" borderId="0" xfId="0" applyNumberFormat="1" applyFont="1" applyFill="1" applyBorder="1" applyAlignment="1">
      <alignment horizontal="left"/>
    </xf>
    <xf numFmtId="0" fontId="2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26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center" vertical="top"/>
    </xf>
    <xf numFmtId="0" fontId="23" fillId="0" borderId="16" xfId="0" applyNumberFormat="1" applyFont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24" xfId="0" applyNumberFormat="1" applyFont="1" applyFill="1" applyBorder="1" applyAlignment="1">
      <alignment horizontal="left"/>
    </xf>
    <xf numFmtId="0" fontId="25" fillId="0" borderId="0" xfId="0" applyNumberFormat="1" applyFont="1" applyBorder="1" applyAlignment="1">
      <alignment horizontal="center"/>
    </xf>
    <xf numFmtId="49" fontId="10" fillId="0" borderId="24" xfId="0" applyNumberFormat="1" applyFont="1" applyFill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wrapText="1"/>
    </xf>
    <xf numFmtId="0" fontId="9" fillId="0" borderId="24" xfId="0" applyNumberFormat="1" applyFont="1" applyFill="1" applyBorder="1" applyAlignment="1">
      <alignment horizontal="left" wrapText="1"/>
    </xf>
    <xf numFmtId="49" fontId="6" fillId="0" borderId="3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26" fillId="0" borderId="41" xfId="0" applyNumberFormat="1" applyFont="1" applyFill="1" applyBorder="1" applyAlignment="1">
      <alignment horizontal="center" vertical="center"/>
    </xf>
    <xf numFmtId="49" fontId="26" fillId="0" borderId="42" xfId="0" applyNumberFormat="1" applyFont="1" applyFill="1" applyBorder="1" applyAlignment="1">
      <alignment horizontal="center" vertical="center"/>
    </xf>
    <xf numFmtId="49" fontId="26" fillId="0" borderId="43" xfId="0" applyNumberFormat="1" applyFont="1" applyFill="1" applyBorder="1" applyAlignment="1">
      <alignment horizontal="center" vertical="center"/>
    </xf>
    <xf numFmtId="49" fontId="26" fillId="0" borderId="44" xfId="0" applyNumberFormat="1" applyFont="1" applyFill="1" applyBorder="1" applyAlignment="1">
      <alignment horizontal="center" vertical="center"/>
    </xf>
    <xf numFmtId="49" fontId="26" fillId="0" borderId="45" xfId="0" applyNumberFormat="1" applyFont="1" applyFill="1" applyBorder="1" applyAlignment="1">
      <alignment horizontal="center" vertical="center"/>
    </xf>
    <xf numFmtId="49" fontId="26" fillId="0" borderId="46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wrapText="1"/>
    </xf>
    <xf numFmtId="0" fontId="9" fillId="0" borderId="16" xfId="0" applyNumberFormat="1" applyFont="1" applyFill="1" applyBorder="1" applyAlignment="1">
      <alignment horizontal="center" wrapText="1"/>
    </xf>
    <xf numFmtId="0" fontId="9" fillId="0" borderId="24" xfId="0" applyNumberFormat="1" applyFont="1" applyFill="1" applyBorder="1" applyAlignment="1">
      <alignment horizontal="center" wrapText="1"/>
    </xf>
    <xf numFmtId="49" fontId="6" fillId="0" borderId="47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49" fontId="6" fillId="0" borderId="50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24" xfId="0" applyNumberFormat="1" applyFont="1" applyFill="1" applyBorder="1" applyAlignment="1">
      <alignment horizontal="left" vertical="center" wrapText="1"/>
    </xf>
    <xf numFmtId="49" fontId="6" fillId="0" borderId="52" xfId="0" applyNumberFormat="1" applyFont="1" applyFill="1" applyBorder="1" applyAlignment="1">
      <alignment horizontal="center"/>
    </xf>
    <xf numFmtId="49" fontId="6" fillId="0" borderId="53" xfId="0" applyNumberFormat="1" applyFont="1" applyFill="1" applyBorder="1" applyAlignment="1">
      <alignment horizontal="center"/>
    </xf>
    <xf numFmtId="49" fontId="6" fillId="0" borderId="54" xfId="0" applyNumberFormat="1" applyFont="1" applyFill="1" applyBorder="1" applyAlignment="1">
      <alignment horizontal="center"/>
    </xf>
    <xf numFmtId="0" fontId="6" fillId="0" borderId="50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6" fillId="0" borderId="51" xfId="0" applyNumberFormat="1" applyFont="1" applyFill="1" applyBorder="1" applyAlignment="1">
      <alignment horizontal="center"/>
    </xf>
    <xf numFmtId="0" fontId="27" fillId="0" borderId="55" xfId="0" applyNumberFormat="1" applyFont="1" applyBorder="1" applyAlignment="1">
      <alignment horizontal="center"/>
    </xf>
    <xf numFmtId="0" fontId="27" fillId="0" borderId="20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3" fillId="0" borderId="16" xfId="0" applyNumberFormat="1" applyFont="1" applyBorder="1" applyAlignment="1">
      <alignment horizontal="center" vertical="center"/>
    </xf>
    <xf numFmtId="0" fontId="28" fillId="0" borderId="24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48" xfId="0" applyNumberFormat="1" applyFont="1" applyBorder="1" applyAlignment="1">
      <alignment horizontal="center" vertical="center" wrapText="1"/>
    </xf>
    <xf numFmtId="0" fontId="9" fillId="0" borderId="5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left" vertical="center" wrapText="1" indent="4"/>
    </xf>
    <xf numFmtId="0" fontId="9" fillId="0" borderId="48" xfId="0" applyNumberFormat="1" applyFont="1" applyBorder="1" applyAlignment="1">
      <alignment horizontal="left" vertical="center" wrapText="1" indent="4"/>
    </xf>
    <xf numFmtId="0" fontId="9" fillId="0" borderId="56" xfId="0" applyNumberFormat="1" applyFont="1" applyBorder="1" applyAlignment="1">
      <alignment horizontal="left" vertical="center" wrapText="1" indent="4"/>
    </xf>
    <xf numFmtId="0" fontId="9" fillId="0" borderId="17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9" fillId="0" borderId="5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top"/>
    </xf>
    <xf numFmtId="0" fontId="9" fillId="0" borderId="48" xfId="0" applyNumberFormat="1" applyFont="1" applyBorder="1" applyAlignment="1">
      <alignment horizontal="center" vertical="top"/>
    </xf>
    <xf numFmtId="0" fontId="9" fillId="0" borderId="5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left" vertical="center" wrapText="1" indent="2"/>
    </xf>
    <xf numFmtId="0" fontId="9" fillId="0" borderId="48" xfId="0" applyNumberFormat="1" applyFont="1" applyBorder="1" applyAlignment="1">
      <alignment horizontal="left" vertical="center" wrapText="1" indent="2"/>
    </xf>
    <xf numFmtId="0" fontId="9" fillId="0" borderId="56" xfId="0" applyNumberFormat="1" applyFont="1" applyBorder="1" applyAlignment="1">
      <alignment horizontal="left" vertical="center" wrapText="1" indent="2"/>
    </xf>
    <xf numFmtId="0" fontId="25" fillId="0" borderId="17" xfId="0" applyNumberFormat="1" applyFont="1" applyBorder="1" applyAlignment="1">
      <alignment vertical="center" wrapText="1"/>
    </xf>
    <xf numFmtId="0" fontId="25" fillId="0" borderId="48" xfId="0" applyNumberFormat="1" applyFont="1" applyBorder="1" applyAlignment="1">
      <alignment vertical="center" wrapText="1"/>
    </xf>
    <xf numFmtId="0" fontId="25" fillId="0" borderId="56" xfId="0" applyNumberFormat="1" applyFont="1" applyBorder="1" applyAlignment="1">
      <alignment vertical="center" wrapText="1"/>
    </xf>
    <xf numFmtId="0" fontId="9" fillId="0" borderId="17" xfId="0" applyNumberFormat="1" applyFont="1" applyBorder="1" applyAlignment="1">
      <alignment horizontal="left" vertical="center" wrapText="1" indent="1"/>
    </xf>
    <xf numFmtId="0" fontId="9" fillId="0" borderId="48" xfId="0" applyNumberFormat="1" applyFont="1" applyBorder="1" applyAlignment="1">
      <alignment horizontal="left" vertical="center" wrapText="1" indent="1"/>
    </xf>
    <xf numFmtId="0" fontId="9" fillId="0" borderId="56" xfId="0" applyNumberFormat="1" applyFont="1" applyBorder="1" applyAlignment="1">
      <alignment horizontal="left" vertical="center" wrapText="1" indent="1"/>
    </xf>
    <xf numFmtId="0" fontId="9" fillId="0" borderId="17" xfId="0" applyNumberFormat="1" applyFont="1" applyBorder="1" applyAlignment="1">
      <alignment horizontal="left" vertical="top" wrapText="1"/>
    </xf>
    <xf numFmtId="0" fontId="9" fillId="0" borderId="48" xfId="0" applyNumberFormat="1" applyFont="1" applyBorder="1" applyAlignment="1">
      <alignment horizontal="left" vertical="top" wrapText="1"/>
    </xf>
    <xf numFmtId="0" fontId="9" fillId="0" borderId="56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4" fillId="0" borderId="0" xfId="42" applyFont="1" applyFill="1" applyAlignment="1" applyProtection="1">
      <alignment horizontal="center"/>
      <protection/>
    </xf>
    <xf numFmtId="0" fontId="2" fillId="0" borderId="10" xfId="0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" fontId="3" fillId="0" borderId="57" xfId="0" applyNumberFormat="1" applyFont="1" applyFill="1" applyBorder="1" applyAlignment="1">
      <alignment horizontal="center" wrapText="1"/>
    </xf>
    <xf numFmtId="4" fontId="3" fillId="0" borderId="26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vertical="top" wrapText="1"/>
    </xf>
    <xf numFmtId="0" fontId="9" fillId="0" borderId="48" xfId="0" applyNumberFormat="1" applyFont="1" applyBorder="1" applyAlignment="1">
      <alignment vertical="top" wrapText="1"/>
    </xf>
    <xf numFmtId="0" fontId="9" fillId="0" borderId="56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58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" fontId="17" fillId="0" borderId="0" xfId="0" applyNumberFormat="1" applyFont="1" applyAlignment="1">
      <alignment horizontal="left"/>
    </xf>
    <xf numFmtId="0" fontId="0" fillId="0" borderId="0" xfId="0" applyAlignment="1">
      <alignment horizontal="center" wrapText="1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48" xfId="0" applyNumberFormat="1" applyFont="1" applyBorder="1" applyAlignment="1">
      <alignment horizontal="left" vertical="center" wrapText="1"/>
    </xf>
    <xf numFmtId="0" fontId="9" fillId="0" borderId="56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49" fontId="13" fillId="0" borderId="24" xfId="0" applyNumberFormat="1" applyFont="1" applyFill="1" applyBorder="1" applyAlignment="1">
      <alignment horizontal="center"/>
    </xf>
    <xf numFmtId="49" fontId="13" fillId="0" borderId="24" xfId="0" applyNumberFormat="1" applyFont="1" applyFill="1" applyBorder="1" applyAlignment="1">
      <alignment horizontal="left"/>
    </xf>
    <xf numFmtId="0" fontId="11" fillId="0" borderId="16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/>
    </xf>
    <xf numFmtId="0" fontId="21" fillId="0" borderId="55" xfId="0" applyNumberFormat="1" applyFont="1" applyFill="1" applyBorder="1" applyAlignment="1">
      <alignment horizontal="center"/>
    </xf>
    <xf numFmtId="0" fontId="21" fillId="0" borderId="20" xfId="0" applyNumberFormat="1" applyFont="1" applyFill="1" applyBorder="1" applyAlignment="1">
      <alignment horizontal="center"/>
    </xf>
    <xf numFmtId="0" fontId="21" fillId="0" borderId="12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vertical="top"/>
    </xf>
    <xf numFmtId="49" fontId="13" fillId="0" borderId="52" xfId="0" applyNumberFormat="1" applyFont="1" applyFill="1" applyBorder="1" applyAlignment="1">
      <alignment horizontal="center"/>
    </xf>
    <xf numFmtId="49" fontId="13" fillId="0" borderId="53" xfId="0" applyNumberFormat="1" applyFont="1" applyFill="1" applyBorder="1" applyAlignment="1">
      <alignment horizontal="center"/>
    </xf>
    <xf numFmtId="49" fontId="13" fillId="0" borderId="54" xfId="0" applyNumberFormat="1" applyFont="1" applyFill="1" applyBorder="1" applyAlignment="1">
      <alignment horizontal="center"/>
    </xf>
    <xf numFmtId="0" fontId="13" fillId="0" borderId="50" xfId="0" applyNumberFormat="1" applyFont="1" applyFill="1" applyBorder="1" applyAlignment="1">
      <alignment horizontal="center"/>
    </xf>
    <xf numFmtId="0" fontId="13" fillId="0" borderId="28" xfId="0" applyNumberFormat="1" applyFont="1" applyFill="1" applyBorder="1" applyAlignment="1">
      <alignment horizontal="center"/>
    </xf>
    <xf numFmtId="0" fontId="13" fillId="0" borderId="51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44" xfId="0" applyNumberFormat="1" applyFont="1" applyFill="1" applyBorder="1" applyAlignment="1">
      <alignment horizontal="center" vertical="center"/>
    </xf>
    <xf numFmtId="2" fontId="13" fillId="0" borderId="45" xfId="0" applyNumberFormat="1" applyFont="1" applyFill="1" applyBorder="1" applyAlignment="1">
      <alignment horizontal="center" vertical="center"/>
    </xf>
    <xf numFmtId="2" fontId="13" fillId="0" borderId="59" xfId="0" applyNumberFormat="1" applyFont="1" applyFill="1" applyBorder="1" applyAlignment="1">
      <alignment horizontal="center" vertical="center"/>
    </xf>
    <xf numFmtId="49" fontId="13" fillId="0" borderId="60" xfId="0" applyNumberFormat="1" applyFont="1" applyFill="1" applyBorder="1" applyAlignment="1">
      <alignment horizontal="center" vertical="center"/>
    </xf>
    <xf numFmtId="2" fontId="13" fillId="0" borderId="60" xfId="0" applyNumberFormat="1" applyFont="1" applyFill="1" applyBorder="1" applyAlignment="1">
      <alignment horizontal="center" vertical="center"/>
    </xf>
    <xf numFmtId="2" fontId="13" fillId="0" borderId="61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3" fillId="0" borderId="56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0" borderId="17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/>
    </xf>
    <xf numFmtId="0" fontId="13" fillId="0" borderId="57" xfId="0" applyNumberFormat="1" applyFont="1" applyFill="1" applyBorder="1" applyAlignment="1">
      <alignment horizontal="center" vertical="top"/>
    </xf>
    <xf numFmtId="0" fontId="13" fillId="0" borderId="18" xfId="0" applyNumberFormat="1" applyFont="1" applyFill="1" applyBorder="1" applyAlignment="1">
      <alignment horizontal="center" vertical="top"/>
    </xf>
    <xf numFmtId="0" fontId="13" fillId="0" borderId="56" xfId="0" applyNumberFormat="1" applyFont="1" applyFill="1" applyBorder="1" applyAlignment="1">
      <alignment horizontal="center" vertical="top"/>
    </xf>
    <xf numFmtId="0" fontId="13" fillId="0" borderId="10" xfId="0" applyNumberFormat="1" applyFont="1" applyFill="1" applyBorder="1" applyAlignment="1">
      <alignment horizontal="center" vertical="top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23" xfId="0" applyNumberFormat="1" applyFont="1" applyFill="1" applyBorder="1" applyAlignment="1">
      <alignment horizontal="center"/>
    </xf>
    <xf numFmtId="0" fontId="13" fillId="0" borderId="17" xfId="0" applyNumberFormat="1" applyFont="1" applyFill="1" applyBorder="1" applyAlignment="1">
      <alignment horizontal="center" vertical="top"/>
    </xf>
    <xf numFmtId="0" fontId="13" fillId="0" borderId="48" xfId="0" applyNumberFormat="1" applyFont="1" applyFill="1" applyBorder="1" applyAlignment="1">
      <alignment horizontal="center" vertical="top"/>
    </xf>
    <xf numFmtId="49" fontId="13" fillId="0" borderId="50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51" xfId="0" applyNumberFormat="1" applyFont="1" applyFill="1" applyBorder="1" applyAlignment="1">
      <alignment horizontal="center"/>
    </xf>
    <xf numFmtId="2" fontId="13" fillId="0" borderId="62" xfId="0" applyNumberFormat="1" applyFont="1" applyFill="1" applyBorder="1" applyAlignment="1">
      <alignment horizontal="center" vertical="center"/>
    </xf>
    <xf numFmtId="2" fontId="13" fillId="0" borderId="63" xfId="0" applyNumberFormat="1" applyFont="1" applyFill="1" applyBorder="1" applyAlignment="1">
      <alignment horizontal="center" vertical="center"/>
    </xf>
    <xf numFmtId="2" fontId="13" fillId="0" borderId="64" xfId="0" applyNumberFormat="1" applyFont="1" applyFill="1" applyBorder="1" applyAlignment="1">
      <alignment horizontal="center" vertical="center"/>
    </xf>
    <xf numFmtId="0" fontId="13" fillId="0" borderId="56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 horizontal="center"/>
    </xf>
    <xf numFmtId="0" fontId="13" fillId="0" borderId="58" xfId="0" applyNumberFormat="1" applyFont="1" applyFill="1" applyBorder="1" applyAlignment="1">
      <alignment horizontal="center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58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wrapText="1"/>
    </xf>
    <xf numFmtId="0" fontId="13" fillId="0" borderId="24" xfId="0" applyNumberFormat="1" applyFont="1" applyFill="1" applyBorder="1" applyAlignment="1">
      <alignment horizontal="left" wrapText="1"/>
    </xf>
    <xf numFmtId="49" fontId="13" fillId="0" borderId="35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13" fillId="0" borderId="47" xfId="0" applyNumberFormat="1" applyFont="1" applyFill="1" applyBorder="1" applyAlignment="1">
      <alignment horizontal="center"/>
    </xf>
    <xf numFmtId="49" fontId="13" fillId="0" borderId="48" xfId="0" applyNumberFormat="1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13" fillId="0" borderId="38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24" xfId="0" applyNumberFormat="1" applyFont="1" applyFill="1" applyBorder="1" applyAlignment="1">
      <alignment horizontal="left"/>
    </xf>
    <xf numFmtId="49" fontId="13" fillId="0" borderId="39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40" xfId="0" applyNumberFormat="1" applyFont="1" applyFill="1" applyBorder="1" applyAlignment="1">
      <alignment horizontal="center"/>
    </xf>
    <xf numFmtId="49" fontId="17" fillId="0" borderId="41" xfId="0" applyNumberFormat="1" applyFont="1" applyFill="1" applyBorder="1" applyAlignment="1">
      <alignment horizontal="center" vertical="center"/>
    </xf>
    <xf numFmtId="49" fontId="17" fillId="0" borderId="42" xfId="0" applyNumberFormat="1" applyFont="1" applyFill="1" applyBorder="1" applyAlignment="1">
      <alignment horizontal="center" vertical="center"/>
    </xf>
    <xf numFmtId="49" fontId="17" fillId="0" borderId="43" xfId="0" applyNumberFormat="1" applyFont="1" applyFill="1" applyBorder="1" applyAlignment="1">
      <alignment horizontal="center" vertical="center"/>
    </xf>
    <xf numFmtId="49" fontId="17" fillId="0" borderId="44" xfId="0" applyNumberFormat="1" applyFont="1" applyFill="1" applyBorder="1" applyAlignment="1">
      <alignment horizontal="center" vertical="center"/>
    </xf>
    <xf numFmtId="49" fontId="17" fillId="0" borderId="45" xfId="0" applyNumberFormat="1" applyFont="1" applyFill="1" applyBorder="1" applyAlignment="1">
      <alignment horizontal="center" vertical="center"/>
    </xf>
    <xf numFmtId="49" fontId="17" fillId="0" borderId="46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/>
    </xf>
    <xf numFmtId="49" fontId="16" fillId="0" borderId="24" xfId="0" applyNumberFormat="1" applyFont="1" applyFill="1" applyBorder="1" applyAlignment="1">
      <alignment horizontal="left"/>
    </xf>
    <xf numFmtId="49" fontId="13" fillId="0" borderId="27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/>
    </xf>
    <xf numFmtId="2" fontId="9" fillId="0" borderId="17" xfId="0" applyNumberFormat="1" applyFont="1" applyBorder="1" applyAlignment="1">
      <alignment horizontal="center" vertical="center"/>
    </xf>
    <xf numFmtId="2" fontId="9" fillId="0" borderId="48" xfId="0" applyNumberFormat="1" applyFont="1" applyBorder="1" applyAlignment="1">
      <alignment horizontal="center" vertical="center"/>
    </xf>
    <xf numFmtId="2" fontId="9" fillId="0" borderId="56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right" vertical="center"/>
    </xf>
    <xf numFmtId="49" fontId="9" fillId="0" borderId="48" xfId="0" applyNumberFormat="1" applyFont="1" applyBorder="1" applyAlignment="1">
      <alignment horizontal="right" vertical="center"/>
    </xf>
    <xf numFmtId="49" fontId="9" fillId="0" borderId="56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9" fillId="0" borderId="57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48" xfId="0" applyNumberFormat="1" applyFont="1" applyBorder="1" applyAlignment="1">
      <alignment horizontal="center" vertical="center" wrapText="1"/>
    </xf>
    <xf numFmtId="2" fontId="9" fillId="0" borderId="57" xfId="0" applyNumberFormat="1" applyFont="1" applyBorder="1" applyAlignment="1">
      <alignment horizontal="center" vertical="center"/>
    </xf>
    <xf numFmtId="0" fontId="9" fillId="0" borderId="57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left" vertical="center" wrapText="1" indent="2"/>
    </xf>
    <xf numFmtId="0" fontId="9" fillId="0" borderId="58" xfId="0" applyNumberFormat="1" applyFont="1" applyBorder="1" applyAlignment="1">
      <alignment horizontal="left" vertical="center" wrapText="1" indent="2"/>
    </xf>
    <xf numFmtId="0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5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5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5" xfId="0" applyNumberFormat="1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left" wrapText="1"/>
    </xf>
    <xf numFmtId="0" fontId="9" fillId="0" borderId="17" xfId="0" applyNumberFormat="1" applyFont="1" applyBorder="1" applyAlignment="1">
      <alignment horizontal="center" vertical="top" wrapText="1"/>
    </xf>
    <xf numFmtId="0" fontId="9" fillId="0" borderId="48" xfId="0" applyNumberFormat="1" applyFont="1" applyBorder="1" applyAlignment="1">
      <alignment horizontal="center" vertical="top" wrapText="1"/>
    </xf>
    <xf numFmtId="0" fontId="9" fillId="0" borderId="56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/>
    </xf>
    <xf numFmtId="49" fontId="9" fillId="0" borderId="48" xfId="0" applyNumberFormat="1" applyFont="1" applyBorder="1" applyAlignment="1">
      <alignment horizontal="left" vertical="center"/>
    </xf>
    <xf numFmtId="49" fontId="9" fillId="0" borderId="56" xfId="0" applyNumberFormat="1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center" vertical="center"/>
    </xf>
    <xf numFmtId="1" fontId="9" fillId="0" borderId="57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right" vertical="center"/>
    </xf>
    <xf numFmtId="1" fontId="25" fillId="0" borderId="10" xfId="0" applyNumberFormat="1" applyFont="1" applyBorder="1" applyAlignment="1">
      <alignment horizontal="center" vertical="center"/>
    </xf>
    <xf numFmtId="0" fontId="9" fillId="0" borderId="57" xfId="0" applyNumberFormat="1" applyFont="1" applyBorder="1" applyAlignment="1">
      <alignment horizontal="center" vertical="top"/>
    </xf>
    <xf numFmtId="49" fontId="9" fillId="0" borderId="26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wrapText="1"/>
    </xf>
    <xf numFmtId="1" fontId="9" fillId="0" borderId="26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56" xfId="0" applyNumberFormat="1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49"/>
  <sheetViews>
    <sheetView tabSelected="1" view="pageBreakPreview" zoomScale="120" zoomScaleNormal="120" zoomScaleSheetLayoutView="120" zoomScalePageLayoutView="0" workbookViewId="0" topLeftCell="A1">
      <selection activeCell="AL54" sqref="AL54"/>
    </sheetView>
  </sheetViews>
  <sheetFormatPr defaultColWidth="0.875" defaultRowHeight="12.75"/>
  <cols>
    <col min="1" max="16384" width="0.875" style="41" customWidth="1"/>
  </cols>
  <sheetData>
    <row r="1" s="57" customFormat="1" ht="9" customHeight="1"/>
    <row r="2" s="57" customFormat="1" ht="9" customHeight="1">
      <c r="CS2" s="57" t="s">
        <v>242</v>
      </c>
    </row>
    <row r="3" s="57" customFormat="1" ht="9" customHeight="1">
      <c r="CS3" s="57" t="s">
        <v>137</v>
      </c>
    </row>
    <row r="4" s="57" customFormat="1" ht="9" customHeight="1">
      <c r="CS4" s="57" t="s">
        <v>138</v>
      </c>
    </row>
    <row r="5" s="57" customFormat="1" ht="3" customHeight="1"/>
    <row r="6" s="58" customFormat="1" ht="9" customHeight="1">
      <c r="CS6" s="59" t="s">
        <v>139</v>
      </c>
    </row>
    <row r="7" s="57" customFormat="1" ht="6" customHeight="1"/>
    <row r="8" spans="68:167" s="43" customFormat="1" ht="10.5" customHeight="1">
      <c r="BP8" s="146" t="s">
        <v>140</v>
      </c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</row>
    <row r="9" spans="68:167" s="43" customFormat="1" ht="10.5" customHeight="1">
      <c r="BP9" s="147" t="s">
        <v>268</v>
      </c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</row>
    <row r="10" spans="68:167" s="57" customFormat="1" ht="9.75" customHeight="1">
      <c r="BP10" s="148" t="s">
        <v>141</v>
      </c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</row>
    <row r="11" spans="68:167" s="43" customFormat="1" ht="10.5" customHeight="1"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</row>
    <row r="12" spans="68:167" s="57" customFormat="1" ht="9.75" customHeight="1">
      <c r="BP12" s="149" t="s">
        <v>142</v>
      </c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</row>
    <row r="13" spans="68:167" s="43" customFormat="1" ht="10.5" customHeight="1"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60"/>
      <c r="CM13" s="60"/>
      <c r="DT13" s="60"/>
      <c r="DU13" s="60"/>
      <c r="DV13" s="60"/>
      <c r="DW13" s="60"/>
      <c r="DX13" s="60"/>
      <c r="DY13" s="147" t="s">
        <v>269</v>
      </c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</row>
    <row r="14" spans="68:167" s="57" customFormat="1" ht="9.75" customHeight="1">
      <c r="BP14" s="149" t="s">
        <v>99</v>
      </c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61"/>
      <c r="CM14" s="61"/>
      <c r="DY14" s="148" t="s">
        <v>100</v>
      </c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</row>
    <row r="15" spans="68:167" s="43" customFormat="1" ht="10.5" customHeight="1">
      <c r="BP15" s="62" t="s">
        <v>101</v>
      </c>
      <c r="BQ15" s="150" t="s">
        <v>368</v>
      </c>
      <c r="BR15" s="150"/>
      <c r="BS15" s="150"/>
      <c r="BT15" s="150"/>
      <c r="BU15" s="150"/>
      <c r="BV15" s="151" t="s">
        <v>101</v>
      </c>
      <c r="BW15" s="151"/>
      <c r="BX15" s="150" t="s">
        <v>369</v>
      </c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2">
        <v>20</v>
      </c>
      <c r="CV15" s="152"/>
      <c r="CW15" s="152"/>
      <c r="CX15" s="152"/>
      <c r="CY15" s="153" t="s">
        <v>270</v>
      </c>
      <c r="CZ15" s="153"/>
      <c r="DA15" s="153"/>
      <c r="DB15" s="151" t="s">
        <v>102</v>
      </c>
      <c r="DC15" s="151"/>
      <c r="DD15" s="151"/>
      <c r="FK15" s="62"/>
    </row>
    <row r="16" spans="2:154" s="42" customFormat="1" ht="15" customHeight="1">
      <c r="B16" s="154" t="s">
        <v>243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</row>
    <row r="17" spans="1:167" s="43" customFormat="1" ht="12" customHeight="1" thickBot="1">
      <c r="A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I17" s="64" t="s">
        <v>244</v>
      </c>
      <c r="EJ17" s="155" t="s">
        <v>270</v>
      </c>
      <c r="EK17" s="155"/>
      <c r="EL17" s="155"/>
      <c r="EM17" s="155"/>
      <c r="EN17" s="65" t="s">
        <v>145</v>
      </c>
      <c r="EO17" s="65"/>
      <c r="EP17" s="65"/>
      <c r="EQ17" s="65"/>
      <c r="EZ17" s="156" t="s">
        <v>86</v>
      </c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8"/>
    </row>
    <row r="18" spans="59:167" s="43" customFormat="1" ht="12" customHeight="1">
      <c r="BG18" s="70"/>
      <c r="EB18" s="65"/>
      <c r="EC18" s="65"/>
      <c r="ED18" s="65"/>
      <c r="EE18" s="65"/>
      <c r="EF18" s="66"/>
      <c r="EG18" s="66"/>
      <c r="EH18" s="67"/>
      <c r="EI18" s="136"/>
      <c r="EJ18" s="67"/>
      <c r="EK18" s="67"/>
      <c r="EL18" s="67"/>
      <c r="EM18" s="67"/>
      <c r="EN18" s="67"/>
      <c r="EO18" s="67"/>
      <c r="EP18" s="67"/>
      <c r="EQ18" s="67"/>
      <c r="ER18" s="68"/>
      <c r="ES18" s="68"/>
      <c r="ET18" s="68"/>
      <c r="EU18" s="68"/>
      <c r="EW18" s="67"/>
      <c r="EX18" s="68" t="s">
        <v>146</v>
      </c>
      <c r="EZ18" s="159" t="s">
        <v>143</v>
      </c>
      <c r="FA18" s="160"/>
      <c r="FB18" s="160"/>
      <c r="FC18" s="160"/>
      <c r="FD18" s="160"/>
      <c r="FE18" s="160"/>
      <c r="FF18" s="160"/>
      <c r="FG18" s="160"/>
      <c r="FH18" s="160"/>
      <c r="FI18" s="160"/>
      <c r="FJ18" s="160"/>
      <c r="FK18" s="161"/>
    </row>
    <row r="19" spans="43:167" s="43" customFormat="1" ht="10.5" customHeight="1">
      <c r="AQ19" s="62" t="s">
        <v>147</v>
      </c>
      <c r="AR19" s="150" t="s">
        <v>284</v>
      </c>
      <c r="AS19" s="150"/>
      <c r="AT19" s="150"/>
      <c r="AU19" s="150"/>
      <c r="AV19" s="150"/>
      <c r="AW19" s="151" t="s">
        <v>101</v>
      </c>
      <c r="AX19" s="151"/>
      <c r="AY19" s="150" t="s">
        <v>271</v>
      </c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2">
        <v>20</v>
      </c>
      <c r="BW19" s="152"/>
      <c r="BX19" s="152"/>
      <c r="BY19" s="152"/>
      <c r="BZ19" s="153" t="s">
        <v>272</v>
      </c>
      <c r="CA19" s="153"/>
      <c r="CB19" s="153"/>
      <c r="CC19" s="151" t="s">
        <v>102</v>
      </c>
      <c r="CD19" s="151"/>
      <c r="CE19" s="151"/>
      <c r="ER19" s="62"/>
      <c r="ES19" s="62"/>
      <c r="ET19" s="62"/>
      <c r="EU19" s="62"/>
      <c r="EX19" s="62" t="s">
        <v>103</v>
      </c>
      <c r="EZ19" s="162" t="s">
        <v>280</v>
      </c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4"/>
    </row>
    <row r="20" spans="1:167" s="43" customFormat="1" ht="14.25" customHeight="1">
      <c r="A20" s="43" t="s">
        <v>148</v>
      </c>
      <c r="AO20" s="165" t="s">
        <v>273</v>
      </c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R20" s="62"/>
      <c r="ES20" s="62"/>
      <c r="ET20" s="62"/>
      <c r="EU20" s="62"/>
      <c r="EX20" s="62"/>
      <c r="EZ20" s="167" t="s">
        <v>281</v>
      </c>
      <c r="FA20" s="168"/>
      <c r="FB20" s="168"/>
      <c r="FC20" s="168"/>
      <c r="FD20" s="168"/>
      <c r="FE20" s="168"/>
      <c r="FF20" s="168"/>
      <c r="FG20" s="168"/>
      <c r="FH20" s="168"/>
      <c r="FI20" s="168"/>
      <c r="FJ20" s="168"/>
      <c r="FK20" s="169"/>
    </row>
    <row r="21" spans="1:167" s="43" customFormat="1" ht="15.75" customHeight="1">
      <c r="A21" s="43" t="s">
        <v>149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R21" s="62"/>
      <c r="ES21" s="62"/>
      <c r="ET21" s="62"/>
      <c r="EU21" s="62"/>
      <c r="EX21" s="62" t="s">
        <v>104</v>
      </c>
      <c r="EZ21" s="17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71"/>
    </row>
    <row r="22" spans="1:167" s="43" customFormat="1" ht="3" customHeight="1" thickBo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R22" s="62"/>
      <c r="ES22" s="62"/>
      <c r="ET22" s="62"/>
      <c r="EU22" s="62"/>
      <c r="EX22" s="62"/>
      <c r="EZ22" s="167"/>
      <c r="FA22" s="168"/>
      <c r="FB22" s="168"/>
      <c r="FC22" s="168"/>
      <c r="FD22" s="168"/>
      <c r="FE22" s="168"/>
      <c r="FF22" s="168"/>
      <c r="FG22" s="168"/>
      <c r="FH22" s="168"/>
      <c r="FI22" s="168"/>
      <c r="FJ22" s="168"/>
      <c r="FK22" s="169"/>
    </row>
    <row r="23" spans="1:167" s="43" customFormat="1" ht="10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N23" s="69"/>
      <c r="AO23" s="70" t="s">
        <v>87</v>
      </c>
      <c r="AP23" s="69"/>
      <c r="AQ23" s="69"/>
      <c r="AR23" s="69"/>
      <c r="AY23" s="175" t="s">
        <v>274</v>
      </c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7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R23" s="62"/>
      <c r="ES23" s="62"/>
      <c r="ET23" s="62"/>
      <c r="EU23" s="62"/>
      <c r="EX23" s="62" t="s">
        <v>150</v>
      </c>
      <c r="EZ23" s="172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4"/>
    </row>
    <row r="24" spans="1:167" s="43" customFormat="1" ht="3" customHeight="1" thickBo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Y24" s="178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80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R24" s="62"/>
      <c r="ES24" s="62"/>
      <c r="ET24" s="62"/>
      <c r="EU24" s="62"/>
      <c r="EX24" s="62"/>
      <c r="EZ24" s="17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71"/>
    </row>
    <row r="25" spans="1:167" s="43" customFormat="1" ht="10.5" customHeight="1">
      <c r="A25" s="43" t="s">
        <v>151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R25" s="62"/>
      <c r="ES25" s="62"/>
      <c r="ET25" s="62"/>
      <c r="EU25" s="62"/>
      <c r="EX25" s="68" t="s">
        <v>152</v>
      </c>
      <c r="EZ25" s="162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4"/>
    </row>
    <row r="26" spans="1:167" s="43" customFormat="1" ht="10.5" customHeight="1">
      <c r="A26" s="43" t="s">
        <v>153</v>
      </c>
      <c r="AO26" s="182" t="s">
        <v>275</v>
      </c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R26" s="62"/>
      <c r="ES26" s="62"/>
      <c r="ET26" s="62"/>
      <c r="EU26" s="62"/>
      <c r="EX26" s="62"/>
      <c r="EZ26" s="167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9"/>
    </row>
    <row r="27" spans="1:167" s="43" customFormat="1" ht="14.25" customHeight="1">
      <c r="A27" s="43" t="s">
        <v>154</v>
      </c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R27" s="62"/>
      <c r="ES27" s="62"/>
      <c r="ET27" s="62"/>
      <c r="EU27" s="62"/>
      <c r="EX27" s="62" t="s">
        <v>155</v>
      </c>
      <c r="EZ27" s="184"/>
      <c r="FA27" s="185"/>
      <c r="FB27" s="185"/>
      <c r="FC27" s="185"/>
      <c r="FD27" s="185"/>
      <c r="FE27" s="185"/>
      <c r="FF27" s="185"/>
      <c r="FG27" s="185"/>
      <c r="FH27" s="185"/>
      <c r="FI27" s="185"/>
      <c r="FJ27" s="185"/>
      <c r="FK27" s="186"/>
    </row>
    <row r="28" spans="1:167" s="43" customFormat="1" ht="10.5" customHeight="1">
      <c r="A28" s="43" t="s">
        <v>153</v>
      </c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N28" s="67"/>
      <c r="EO28" s="67"/>
      <c r="EP28" s="67"/>
      <c r="EQ28" s="67"/>
      <c r="ER28" s="68"/>
      <c r="ES28" s="68"/>
      <c r="ET28" s="68"/>
      <c r="EU28" s="68"/>
      <c r="EW28" s="67"/>
      <c r="EZ28" s="167"/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69"/>
    </row>
    <row r="29" spans="1:167" s="43" customFormat="1" ht="10.5" customHeight="1">
      <c r="A29" s="43" t="s">
        <v>156</v>
      </c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N29" s="67"/>
      <c r="EO29" s="67"/>
      <c r="EP29" s="67"/>
      <c r="EQ29" s="67"/>
      <c r="ER29" s="68"/>
      <c r="ES29" s="68"/>
      <c r="ET29" s="68"/>
      <c r="EU29" s="68"/>
      <c r="EW29" s="67"/>
      <c r="EX29" s="62" t="s">
        <v>104</v>
      </c>
      <c r="EZ29" s="17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71"/>
    </row>
    <row r="30" spans="1:167" s="43" customFormat="1" ht="10.5" customHeight="1">
      <c r="A30" s="43" t="s">
        <v>157</v>
      </c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67"/>
      <c r="EK30" s="67"/>
      <c r="EL30" s="67"/>
      <c r="EM30" s="67"/>
      <c r="EN30" s="67"/>
      <c r="EO30" s="67"/>
      <c r="EP30" s="67"/>
      <c r="EQ30" s="67"/>
      <c r="ER30" s="68"/>
      <c r="ES30" s="68"/>
      <c r="ET30" s="68"/>
      <c r="EU30" s="68"/>
      <c r="EW30" s="67"/>
      <c r="EX30" s="62" t="s">
        <v>105</v>
      </c>
      <c r="EZ30" s="184" t="s">
        <v>282</v>
      </c>
      <c r="FA30" s="185"/>
      <c r="FB30" s="185"/>
      <c r="FC30" s="185"/>
      <c r="FD30" s="185"/>
      <c r="FE30" s="185"/>
      <c r="FF30" s="185"/>
      <c r="FG30" s="185"/>
      <c r="FH30" s="185"/>
      <c r="FI30" s="185"/>
      <c r="FJ30" s="185"/>
      <c r="FK30" s="186"/>
    </row>
    <row r="31" spans="12:167" s="43" customFormat="1" ht="10.5" customHeight="1" thickBot="1"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67"/>
      <c r="EK31" s="67"/>
      <c r="EL31" s="67"/>
      <c r="EM31" s="67"/>
      <c r="EN31" s="67"/>
      <c r="EO31" s="67"/>
      <c r="EP31" s="67"/>
      <c r="EQ31" s="67"/>
      <c r="ER31" s="68"/>
      <c r="ES31" s="68"/>
      <c r="ET31" s="68"/>
      <c r="EU31" s="68"/>
      <c r="EW31" s="67"/>
      <c r="EX31" s="62" t="s">
        <v>158</v>
      </c>
      <c r="EZ31" s="188"/>
      <c r="FA31" s="189"/>
      <c r="FB31" s="189"/>
      <c r="FC31" s="189"/>
      <c r="FD31" s="189"/>
      <c r="FE31" s="189"/>
      <c r="FF31" s="189"/>
      <c r="FG31" s="189"/>
      <c r="FH31" s="189"/>
      <c r="FI31" s="189"/>
      <c r="FJ31" s="189"/>
      <c r="FK31" s="190"/>
    </row>
    <row r="32" spans="12:167" s="57" customFormat="1" ht="10.5" customHeight="1">
      <c r="L32" s="149" t="s">
        <v>159</v>
      </c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3"/>
      <c r="EK32" s="73"/>
      <c r="EL32" s="73"/>
      <c r="EM32" s="73"/>
      <c r="EN32" s="73"/>
      <c r="EO32" s="73"/>
      <c r="EP32" s="73"/>
      <c r="EQ32" s="73"/>
      <c r="ER32" s="74"/>
      <c r="ES32" s="74"/>
      <c r="ET32" s="74"/>
      <c r="EU32" s="74"/>
      <c r="EW32" s="73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</row>
    <row r="33" ht="4.5" customHeight="1"/>
    <row r="34" spans="1:142" ht="12" customHeight="1">
      <c r="A34" s="43" t="s">
        <v>264</v>
      </c>
      <c r="AO34" s="191" t="s">
        <v>283</v>
      </c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</row>
    <row r="35" spans="1:142" ht="12" customHeight="1">
      <c r="A35" s="137" t="s">
        <v>265</v>
      </c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</row>
    <row r="36" spans="1:142" ht="12" customHeight="1">
      <c r="A36" s="137" t="s">
        <v>266</v>
      </c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</row>
    <row r="37" spans="1:142" ht="12" customHeight="1">
      <c r="A37" s="137" t="s">
        <v>267</v>
      </c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</row>
    <row r="38" spans="41:142" ht="4.5" customHeight="1" thickBot="1"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</row>
    <row r="39" spans="150:167" s="43" customFormat="1" ht="10.5" customHeight="1">
      <c r="ET39" s="62"/>
      <c r="EU39" s="62"/>
      <c r="EX39" s="62" t="s">
        <v>166</v>
      </c>
      <c r="EZ39" s="193" t="s">
        <v>200</v>
      </c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5"/>
    </row>
    <row r="40" spans="1:167" s="43" customFormat="1" ht="10.5" customHeight="1" thickBot="1">
      <c r="A40" s="43" t="s">
        <v>167</v>
      </c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H40" s="147" t="s">
        <v>276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ET40" s="62"/>
      <c r="EU40" s="62"/>
      <c r="EW40" s="67"/>
      <c r="EX40" s="62" t="s">
        <v>168</v>
      </c>
      <c r="EZ40" s="196"/>
      <c r="FA40" s="197"/>
      <c r="FB40" s="197"/>
      <c r="FC40" s="197"/>
      <c r="FD40" s="197"/>
      <c r="FE40" s="197"/>
      <c r="FF40" s="197"/>
      <c r="FG40" s="197"/>
      <c r="FH40" s="197"/>
      <c r="FI40" s="197"/>
      <c r="FJ40" s="197"/>
      <c r="FK40" s="198"/>
    </row>
    <row r="41" spans="14:58" s="57" customFormat="1" ht="10.5" customHeight="1" thickBot="1">
      <c r="N41" s="149" t="s">
        <v>99</v>
      </c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H41" s="148" t="s">
        <v>100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</row>
    <row r="42" spans="1:167" ht="10.5" customHeight="1">
      <c r="A42" s="43" t="s">
        <v>169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X42" s="199" t="s">
        <v>170</v>
      </c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00"/>
      <c r="EL42" s="200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7"/>
    </row>
    <row r="43" spans="1:167" ht="10.5" customHeight="1">
      <c r="A43" s="43" t="s">
        <v>171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X43" s="201" t="s">
        <v>172</v>
      </c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9"/>
    </row>
    <row r="44" spans="1:167" ht="10.5" customHeight="1">
      <c r="A44" s="43" t="s">
        <v>173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X44" s="80"/>
      <c r="BY44" s="43" t="s">
        <v>174</v>
      </c>
      <c r="CL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81"/>
    </row>
    <row r="45" spans="14:167" ht="10.5" customHeight="1">
      <c r="N45" s="149" t="s">
        <v>99</v>
      </c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H45" s="148" t="s">
        <v>100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X45" s="80"/>
      <c r="BY45" s="43" t="s">
        <v>175</v>
      </c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Z45" s="147"/>
      <c r="DA45" s="147"/>
      <c r="DB45" s="147"/>
      <c r="DC45" s="147"/>
      <c r="DD45" s="147"/>
      <c r="DE45" s="147"/>
      <c r="DF45" s="147"/>
      <c r="DG45" s="147"/>
      <c r="DH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FJ45" s="43"/>
      <c r="FK45" s="81"/>
    </row>
    <row r="46" spans="1:167" ht="10.5" customHeight="1">
      <c r="A46" s="43" t="s">
        <v>174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X46" s="80"/>
      <c r="CL46" s="203" t="s">
        <v>176</v>
      </c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Z46" s="203" t="s">
        <v>99</v>
      </c>
      <c r="DA46" s="203"/>
      <c r="DB46" s="203"/>
      <c r="DC46" s="203"/>
      <c r="DD46" s="203"/>
      <c r="DE46" s="203"/>
      <c r="DF46" s="203"/>
      <c r="DG46" s="203"/>
      <c r="DH46" s="203"/>
      <c r="DJ46" s="203" t="s">
        <v>100</v>
      </c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C46" s="203" t="s">
        <v>177</v>
      </c>
      <c r="ED46" s="203"/>
      <c r="EE46" s="203"/>
      <c r="EF46" s="203"/>
      <c r="EG46" s="203"/>
      <c r="EH46" s="203"/>
      <c r="EI46" s="203"/>
      <c r="EJ46" s="203"/>
      <c r="EK46" s="203"/>
      <c r="EL46" s="203"/>
      <c r="FJ46" s="82"/>
      <c r="FK46" s="81"/>
    </row>
    <row r="47" spans="1:167" ht="10.5" customHeight="1">
      <c r="A47" s="43" t="s">
        <v>175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204" t="s">
        <v>277</v>
      </c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42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42"/>
      <c r="AO47" s="147" t="s">
        <v>278</v>
      </c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42"/>
      <c r="BH47" s="150" t="s">
        <v>279</v>
      </c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X47" s="80"/>
      <c r="BY47" s="152" t="s">
        <v>101</v>
      </c>
      <c r="BZ47" s="152"/>
      <c r="CA47" s="150"/>
      <c r="CB47" s="150"/>
      <c r="CC47" s="150"/>
      <c r="CD47" s="150"/>
      <c r="CE47" s="150"/>
      <c r="CF47" s="151" t="s">
        <v>101</v>
      </c>
      <c r="CG47" s="151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2">
        <v>20</v>
      </c>
      <c r="DF47" s="152"/>
      <c r="DG47" s="152"/>
      <c r="DH47" s="152"/>
      <c r="DI47" s="153"/>
      <c r="DJ47" s="153"/>
      <c r="DK47" s="153"/>
      <c r="DL47" s="151" t="s">
        <v>102</v>
      </c>
      <c r="DM47" s="151"/>
      <c r="DN47" s="151"/>
      <c r="ED47" s="43"/>
      <c r="EE47" s="43"/>
      <c r="EF47" s="43"/>
      <c r="EG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81"/>
    </row>
    <row r="48" spans="14:167" s="57" customFormat="1" ht="9.75" customHeight="1" thickBot="1">
      <c r="N48" s="203" t="s">
        <v>176</v>
      </c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D48" s="203" t="s">
        <v>99</v>
      </c>
      <c r="AE48" s="203"/>
      <c r="AF48" s="203"/>
      <c r="AG48" s="203"/>
      <c r="AH48" s="203"/>
      <c r="AI48" s="203"/>
      <c r="AJ48" s="203"/>
      <c r="AK48" s="203"/>
      <c r="AL48" s="203"/>
      <c r="AM48" s="203"/>
      <c r="AO48" s="203" t="s">
        <v>100</v>
      </c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H48" s="206" t="s">
        <v>177</v>
      </c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X48" s="83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5"/>
    </row>
    <row r="49" spans="1:42" s="43" customFormat="1" ht="10.5" customHeight="1">
      <c r="A49" s="152" t="s">
        <v>101</v>
      </c>
      <c r="B49" s="152"/>
      <c r="C49" s="150" t="s">
        <v>284</v>
      </c>
      <c r="D49" s="150"/>
      <c r="E49" s="150"/>
      <c r="F49" s="150"/>
      <c r="G49" s="150"/>
      <c r="H49" s="151" t="s">
        <v>101</v>
      </c>
      <c r="I49" s="151"/>
      <c r="J49" s="150" t="s">
        <v>271</v>
      </c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2">
        <v>20</v>
      </c>
      <c r="AH49" s="152"/>
      <c r="AI49" s="152"/>
      <c r="AJ49" s="152"/>
      <c r="AK49" s="153" t="s">
        <v>272</v>
      </c>
      <c r="AL49" s="153"/>
      <c r="AM49" s="153"/>
      <c r="AN49" s="151" t="s">
        <v>102</v>
      </c>
      <c r="AO49" s="151"/>
      <c r="AP49" s="151"/>
    </row>
    <row r="50" s="43" customFormat="1" ht="3" customHeight="1"/>
  </sheetData>
  <sheetProtection/>
  <mergeCells count="84">
    <mergeCell ref="AN49:AP49"/>
    <mergeCell ref="A49:B49"/>
    <mergeCell ref="C49:G49"/>
    <mergeCell ref="H49:I49"/>
    <mergeCell ref="J49:AF49"/>
    <mergeCell ref="AG49:AJ49"/>
    <mergeCell ref="AK49:AM49"/>
    <mergeCell ref="CF47:CG47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N45:AF45"/>
    <mergeCell ref="AH45:BF45"/>
    <mergeCell ref="CL45:CX45"/>
    <mergeCell ref="CZ45:DH45"/>
    <mergeCell ref="DJ45:EA45"/>
    <mergeCell ref="EC45:EL45"/>
    <mergeCell ref="N41:AF41"/>
    <mergeCell ref="AH41:BF41"/>
    <mergeCell ref="BX42:EL42"/>
    <mergeCell ref="BX43:EL43"/>
    <mergeCell ref="N44:AF44"/>
    <mergeCell ref="AH44:BF44"/>
    <mergeCell ref="L31:AV31"/>
    <mergeCell ref="EZ31:FK31"/>
    <mergeCell ref="L32:AV32"/>
    <mergeCell ref="AO34:EL37"/>
    <mergeCell ref="EZ39:FK39"/>
    <mergeCell ref="N40:AF40"/>
    <mergeCell ref="AH40:BF40"/>
    <mergeCell ref="EZ40:FK40"/>
    <mergeCell ref="AO26:EL27"/>
    <mergeCell ref="EZ26:FK26"/>
    <mergeCell ref="EZ27:FK27"/>
    <mergeCell ref="AO28:EL29"/>
    <mergeCell ref="EZ28:FK29"/>
    <mergeCell ref="EZ30:FK30"/>
    <mergeCell ref="EZ19:FK19"/>
    <mergeCell ref="AO20:EL21"/>
    <mergeCell ref="EZ20:FK21"/>
    <mergeCell ref="EZ22:FK24"/>
    <mergeCell ref="AY23:BZ24"/>
    <mergeCell ref="AO25:EL25"/>
    <mergeCell ref="EZ25:FK2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19"/>
  <sheetViews>
    <sheetView view="pageBreakPreview" zoomScaleSheetLayoutView="100" zoomScalePageLayoutView="0" workbookViewId="0" topLeftCell="A1">
      <selection activeCell="EC8" sqref="EC8"/>
    </sheetView>
  </sheetViews>
  <sheetFormatPr defaultColWidth="9.00390625" defaultRowHeight="12.75"/>
  <cols>
    <col min="1" max="128" width="0.875" style="1" customWidth="1"/>
  </cols>
  <sheetData>
    <row r="1" s="1" customFormat="1" ht="3" customHeight="1"/>
    <row r="2" spans="1:128" s="19" customFormat="1" ht="24.75" customHeight="1">
      <c r="A2" s="211" t="s">
        <v>118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</row>
    <row r="3" spans="1:128" s="19" customFormat="1" ht="9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</row>
    <row r="4" spans="1:128" s="1" customFormat="1" ht="15" customHeight="1">
      <c r="A4" s="208" t="s">
        <v>119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</row>
    <row r="5" spans="1:128" s="1" customFormat="1" ht="95.25" customHeight="1">
      <c r="A5" s="209" t="s">
        <v>285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</row>
    <row r="6" spans="1:128" s="1" customFormat="1" ht="18" customHeight="1">
      <c r="A6" s="208" t="s">
        <v>120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</row>
    <row r="7" spans="1:128" s="21" customFormat="1" ht="239.25" customHeight="1">
      <c r="A7" s="207" t="s">
        <v>286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</row>
    <row r="8" spans="1:128" s="1" customFormat="1" ht="32.25" customHeight="1">
      <c r="A8" s="208" t="s">
        <v>121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</row>
    <row r="9" spans="1:128" s="1" customFormat="1" ht="27" customHeight="1">
      <c r="A9" s="209" t="s">
        <v>287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</row>
    <row r="10" spans="1:128" s="1" customFormat="1" ht="33.75" customHeight="1">
      <c r="A10" s="208" t="s">
        <v>288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</row>
    <row r="11" spans="1:128" s="1" customFormat="1" ht="16.5" customHeight="1">
      <c r="A11" s="89"/>
      <c r="B11" s="208" t="s">
        <v>9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89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</row>
    <row r="12" spans="1:128" s="1" customFormat="1" ht="16.5" customHeight="1">
      <c r="A12" s="89"/>
      <c r="B12" s="208" t="s">
        <v>106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89"/>
      <c r="CX12" s="89"/>
      <c r="CY12" s="89"/>
      <c r="CZ12" s="89"/>
      <c r="DA12" s="89"/>
      <c r="DB12" s="89"/>
      <c r="DC12" s="89"/>
      <c r="DD12" s="89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</row>
    <row r="13" spans="1:128" s="1" customFormat="1" ht="16.5" customHeight="1">
      <c r="A13" s="89"/>
      <c r="B13" s="90"/>
      <c r="C13" s="90"/>
      <c r="D13" s="88"/>
      <c r="E13" s="88"/>
      <c r="F13" s="88"/>
      <c r="G13" s="88"/>
      <c r="H13" s="88"/>
      <c r="I13" s="210" t="s">
        <v>289</v>
      </c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89"/>
      <c r="CX13" s="89"/>
      <c r="CY13" s="89"/>
      <c r="CZ13" s="89"/>
      <c r="DA13" s="89"/>
      <c r="DB13" s="89"/>
      <c r="DC13" s="89"/>
      <c r="DD13" s="89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</row>
    <row r="14" spans="1:128" s="1" customFormat="1" ht="32.25" customHeight="1">
      <c r="A14" s="89"/>
      <c r="B14" s="208" t="s">
        <v>107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</row>
    <row r="15" spans="1:128" s="1" customFormat="1" ht="16.5" customHeight="1">
      <c r="A15" s="89"/>
      <c r="B15" s="90"/>
      <c r="C15" s="90"/>
      <c r="D15" s="88"/>
      <c r="E15" s="88"/>
      <c r="F15" s="88"/>
      <c r="G15" s="88"/>
      <c r="H15" s="88"/>
      <c r="I15" s="210" t="s">
        <v>370</v>
      </c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89"/>
      <c r="CX15" s="89"/>
      <c r="CY15" s="89"/>
      <c r="CZ15" s="89"/>
      <c r="DA15" s="89"/>
      <c r="DB15" s="89"/>
      <c r="DC15" s="89"/>
      <c r="DD15" s="89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</row>
    <row r="16" spans="1:128" s="1" customFormat="1" ht="30.75" customHeight="1">
      <c r="A16" s="208" t="s">
        <v>290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</row>
    <row r="17" spans="1:128" s="1" customFormat="1" ht="15">
      <c r="A17" s="89"/>
      <c r="B17" s="208" t="s">
        <v>9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89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</row>
    <row r="18" spans="1:128" s="20" customFormat="1" ht="15" customHeight="1">
      <c r="A18" s="89"/>
      <c r="B18" s="208" t="s">
        <v>108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 t="s">
        <v>291</v>
      </c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89"/>
      <c r="CW18" s="89"/>
      <c r="CX18" s="89"/>
      <c r="CY18" s="89"/>
      <c r="CZ18" s="89"/>
      <c r="DA18" s="89"/>
      <c r="DB18" s="89"/>
      <c r="DC18" s="89"/>
      <c r="DD18" s="89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</row>
    <row r="19" spans="1:128" ht="15">
      <c r="A19" s="17"/>
      <c r="B19" s="18"/>
      <c r="C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7"/>
      <c r="CX19" s="17"/>
      <c r="CY19" s="17"/>
      <c r="CZ19" s="17"/>
      <c r="DA19" s="17"/>
      <c r="DB19" s="17"/>
      <c r="DC19" s="17"/>
      <c r="DD19" s="17"/>
      <c r="DE19" s="16"/>
      <c r="DF19" s="17"/>
      <c r="DG19" s="18"/>
      <c r="DH19" s="18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</row>
  </sheetData>
  <sheetProtection/>
  <mergeCells count="17">
    <mergeCell ref="A2:DX2"/>
    <mergeCell ref="A4:DX4"/>
    <mergeCell ref="A5:DX5"/>
    <mergeCell ref="B17:Q17"/>
    <mergeCell ref="B18:BR18"/>
    <mergeCell ref="BS18:CU18"/>
    <mergeCell ref="B11:Q11"/>
    <mergeCell ref="B12:CV12"/>
    <mergeCell ref="I13:AK13"/>
    <mergeCell ref="A6:DX6"/>
    <mergeCell ref="A7:DX7"/>
    <mergeCell ref="A16:DX16"/>
    <mergeCell ref="A9:DX9"/>
    <mergeCell ref="A8:DX8"/>
    <mergeCell ref="A10:DD10"/>
    <mergeCell ref="I15:AK15"/>
    <mergeCell ref="B14:DX14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A26"/>
  <sheetViews>
    <sheetView view="pageBreakPreview" zoomScale="110" zoomScaleSheetLayoutView="110" zoomScalePageLayoutView="0" workbookViewId="0" topLeftCell="A1">
      <selection activeCell="ED16" sqref="ED16"/>
    </sheetView>
  </sheetViews>
  <sheetFormatPr defaultColWidth="0.875" defaultRowHeight="12" customHeight="1"/>
  <cols>
    <col min="1" max="16384" width="0.875" style="44" customWidth="1"/>
  </cols>
  <sheetData>
    <row r="1" ht="3" customHeight="1"/>
    <row r="2" ht="10.5" customHeight="1"/>
    <row r="3" spans="1:105" s="47" customFormat="1" ht="14.25">
      <c r="A3" s="212" t="s">
        <v>92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</row>
    <row r="4" spans="1:105" s="47" customFormat="1" ht="14.25">
      <c r="A4" s="212" t="s">
        <v>374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</row>
    <row r="5" spans="1:105" s="47" customFormat="1" ht="15">
      <c r="A5" s="225" t="s">
        <v>245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</row>
    <row r="6" spans="1:105" s="47" customFormat="1" ht="1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</row>
    <row r="7" ht="10.5" customHeight="1"/>
    <row r="8" spans="1:105" s="50" customFormat="1" ht="45" customHeight="1">
      <c r="A8" s="213" t="s">
        <v>186</v>
      </c>
      <c r="B8" s="214"/>
      <c r="C8" s="214"/>
      <c r="D8" s="214"/>
      <c r="E8" s="214"/>
      <c r="F8" s="214"/>
      <c r="G8" s="215"/>
      <c r="H8" s="213" t="s">
        <v>4</v>
      </c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5"/>
      <c r="BT8" s="213" t="s">
        <v>246</v>
      </c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5"/>
    </row>
    <row r="9" spans="1:105" s="51" customFormat="1" ht="12.75">
      <c r="A9" s="226">
        <v>1</v>
      </c>
      <c r="B9" s="227"/>
      <c r="C9" s="227"/>
      <c r="D9" s="227"/>
      <c r="E9" s="227"/>
      <c r="F9" s="227"/>
      <c r="G9" s="228"/>
      <c r="H9" s="226">
        <v>2</v>
      </c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8"/>
      <c r="BT9" s="226">
        <v>3</v>
      </c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8"/>
    </row>
    <row r="10" spans="1:105" s="52" customFormat="1" ht="23.25" customHeight="1">
      <c r="A10" s="222"/>
      <c r="B10" s="223"/>
      <c r="C10" s="223"/>
      <c r="D10" s="223"/>
      <c r="E10" s="223"/>
      <c r="F10" s="223"/>
      <c r="G10" s="224"/>
      <c r="H10" s="232" t="s">
        <v>93</v>
      </c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4"/>
      <c r="BT10" s="219">
        <v>29261</v>
      </c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1"/>
    </row>
    <row r="11" spans="1:105" s="52" customFormat="1" ht="30.75" customHeight="1">
      <c r="A11" s="222"/>
      <c r="B11" s="223"/>
      <c r="C11" s="223"/>
      <c r="D11" s="223"/>
      <c r="E11" s="223"/>
      <c r="F11" s="223"/>
      <c r="G11" s="224"/>
      <c r="H11" s="235" t="s">
        <v>247</v>
      </c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7"/>
      <c r="BT11" s="219">
        <v>15005</v>
      </c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1"/>
    </row>
    <row r="12" spans="1:105" s="52" customFormat="1" ht="30.75" customHeight="1">
      <c r="A12" s="222"/>
      <c r="B12" s="223"/>
      <c r="C12" s="223"/>
      <c r="D12" s="223"/>
      <c r="E12" s="223"/>
      <c r="F12" s="223"/>
      <c r="G12" s="224"/>
      <c r="H12" s="216" t="s">
        <v>248</v>
      </c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8"/>
      <c r="BT12" s="219">
        <v>4908</v>
      </c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1"/>
    </row>
    <row r="13" spans="1:105" s="52" customFormat="1" ht="15" customHeight="1">
      <c r="A13" s="222"/>
      <c r="B13" s="223"/>
      <c r="C13" s="223"/>
      <c r="D13" s="223"/>
      <c r="E13" s="223"/>
      <c r="F13" s="223"/>
      <c r="G13" s="224"/>
      <c r="H13" s="229" t="s">
        <v>94</v>
      </c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1"/>
      <c r="BT13" s="219">
        <v>6025</v>
      </c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1"/>
    </row>
    <row r="14" spans="1:105" s="52" customFormat="1" ht="30.75" customHeight="1">
      <c r="A14" s="222"/>
      <c r="B14" s="223"/>
      <c r="C14" s="223"/>
      <c r="D14" s="223"/>
      <c r="E14" s="223"/>
      <c r="F14" s="223"/>
      <c r="G14" s="224"/>
      <c r="H14" s="216" t="s">
        <v>248</v>
      </c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8"/>
      <c r="BT14" s="219">
        <v>104</v>
      </c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1"/>
    </row>
    <row r="15" spans="1:105" s="52" customFormat="1" ht="23.25" customHeight="1">
      <c r="A15" s="222"/>
      <c r="B15" s="223"/>
      <c r="C15" s="223"/>
      <c r="D15" s="223"/>
      <c r="E15" s="223"/>
      <c r="F15" s="223"/>
      <c r="G15" s="224"/>
      <c r="H15" s="232" t="s">
        <v>95</v>
      </c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4"/>
      <c r="BT15" s="219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1"/>
    </row>
    <row r="16" spans="1:105" s="52" customFormat="1" ht="30.75" customHeight="1">
      <c r="A16" s="222"/>
      <c r="B16" s="223"/>
      <c r="C16" s="223"/>
      <c r="D16" s="223"/>
      <c r="E16" s="223"/>
      <c r="F16" s="223"/>
      <c r="G16" s="224"/>
      <c r="H16" s="235" t="s">
        <v>249</v>
      </c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7"/>
      <c r="BT16" s="219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1"/>
    </row>
    <row r="17" spans="1:105" s="52" customFormat="1" ht="30.75" customHeight="1">
      <c r="A17" s="222"/>
      <c r="B17" s="223"/>
      <c r="C17" s="223"/>
      <c r="D17" s="223"/>
      <c r="E17" s="223"/>
      <c r="F17" s="223"/>
      <c r="G17" s="224"/>
      <c r="H17" s="216" t="s">
        <v>250</v>
      </c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8"/>
      <c r="BT17" s="219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1"/>
    </row>
    <row r="18" spans="1:105" s="52" customFormat="1" ht="15" customHeight="1">
      <c r="A18" s="222"/>
      <c r="B18" s="223"/>
      <c r="C18" s="223"/>
      <c r="D18" s="223"/>
      <c r="E18" s="223"/>
      <c r="F18" s="223"/>
      <c r="G18" s="224"/>
      <c r="H18" s="229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1"/>
      <c r="BT18" s="219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1"/>
    </row>
    <row r="19" spans="1:105" s="52" customFormat="1" ht="30.75" customHeight="1">
      <c r="A19" s="222"/>
      <c r="B19" s="223"/>
      <c r="C19" s="223"/>
      <c r="D19" s="223"/>
      <c r="E19" s="223"/>
      <c r="F19" s="223"/>
      <c r="G19" s="224"/>
      <c r="H19" s="216" t="s">
        <v>251</v>
      </c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8"/>
      <c r="BT19" s="219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1"/>
    </row>
    <row r="20" spans="1:105" s="52" customFormat="1" ht="15" customHeight="1">
      <c r="A20" s="222"/>
      <c r="B20" s="223"/>
      <c r="C20" s="223"/>
      <c r="D20" s="223"/>
      <c r="E20" s="223"/>
      <c r="F20" s="223"/>
      <c r="G20" s="224"/>
      <c r="H20" s="235" t="s">
        <v>96</v>
      </c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7"/>
      <c r="BT20" s="219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1"/>
    </row>
    <row r="21" spans="1:105" s="52" customFormat="1" ht="15" customHeight="1">
      <c r="A21" s="222"/>
      <c r="B21" s="223"/>
      <c r="C21" s="223"/>
      <c r="D21" s="223"/>
      <c r="E21" s="223"/>
      <c r="F21" s="223"/>
      <c r="G21" s="224"/>
      <c r="H21" s="235" t="s">
        <v>97</v>
      </c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7"/>
      <c r="BT21" s="219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1"/>
    </row>
    <row r="22" spans="1:105" s="52" customFormat="1" ht="20.25" customHeight="1">
      <c r="A22" s="222"/>
      <c r="B22" s="223"/>
      <c r="C22" s="223"/>
      <c r="D22" s="223"/>
      <c r="E22" s="223"/>
      <c r="F22" s="223"/>
      <c r="G22" s="224"/>
      <c r="H22" s="238" t="s">
        <v>252</v>
      </c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40"/>
      <c r="BT22" s="219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1"/>
    </row>
    <row r="23" spans="1:105" s="52" customFormat="1" ht="23.25" customHeight="1">
      <c r="A23" s="222"/>
      <c r="B23" s="223"/>
      <c r="C23" s="223"/>
      <c r="D23" s="223"/>
      <c r="E23" s="223"/>
      <c r="F23" s="223"/>
      <c r="G23" s="224"/>
      <c r="H23" s="232" t="s">
        <v>98</v>
      </c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4"/>
      <c r="BT23" s="219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1"/>
    </row>
    <row r="24" spans="1:105" s="52" customFormat="1" ht="30.75" customHeight="1">
      <c r="A24" s="222"/>
      <c r="B24" s="223"/>
      <c r="C24" s="223"/>
      <c r="D24" s="223"/>
      <c r="E24" s="223"/>
      <c r="F24" s="223"/>
      <c r="G24" s="224"/>
      <c r="H24" s="235" t="s">
        <v>253</v>
      </c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7"/>
      <c r="BT24" s="219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1"/>
    </row>
    <row r="25" spans="1:105" s="52" customFormat="1" ht="21.75" customHeight="1">
      <c r="A25" s="222"/>
      <c r="B25" s="223"/>
      <c r="C25" s="223"/>
      <c r="D25" s="223"/>
      <c r="E25" s="223"/>
      <c r="F25" s="223"/>
      <c r="G25" s="224"/>
      <c r="H25" s="235" t="s">
        <v>254</v>
      </c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7"/>
      <c r="BT25" s="219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1"/>
    </row>
    <row r="26" spans="1:105" s="52" customFormat="1" ht="30.75" customHeight="1">
      <c r="A26" s="222"/>
      <c r="B26" s="223"/>
      <c r="C26" s="223"/>
      <c r="D26" s="223"/>
      <c r="E26" s="223"/>
      <c r="F26" s="223"/>
      <c r="G26" s="224"/>
      <c r="H26" s="216" t="s">
        <v>255</v>
      </c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8"/>
      <c r="BT26" s="219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1"/>
    </row>
    <row r="27" ht="10.5" customHeight="1"/>
  </sheetData>
  <sheetProtection/>
  <mergeCells count="60">
    <mergeCell ref="H22:BS22"/>
    <mergeCell ref="BT22:DA22"/>
    <mergeCell ref="H23:BS23"/>
    <mergeCell ref="BT23:DA23"/>
    <mergeCell ref="H24:BS24"/>
    <mergeCell ref="BT24:DA24"/>
    <mergeCell ref="H19:BS19"/>
    <mergeCell ref="BT19:DA19"/>
    <mergeCell ref="BT21:DA21"/>
    <mergeCell ref="H21:BS21"/>
    <mergeCell ref="A20:G20"/>
    <mergeCell ref="H20:BS20"/>
    <mergeCell ref="BT20:DA20"/>
    <mergeCell ref="BT9:DA9"/>
    <mergeCell ref="A9:G9"/>
    <mergeCell ref="BT10:DA10"/>
    <mergeCell ref="H11:BS11"/>
    <mergeCell ref="BT11:DA11"/>
    <mergeCell ref="H10:BS10"/>
    <mergeCell ref="A10:G10"/>
    <mergeCell ref="A26:G26"/>
    <mergeCell ref="H26:BS26"/>
    <mergeCell ref="BT26:DA26"/>
    <mergeCell ref="A23:G23"/>
    <mergeCell ref="A24:G24"/>
    <mergeCell ref="A21:G21"/>
    <mergeCell ref="A22:G22"/>
    <mergeCell ref="A25:G25"/>
    <mergeCell ref="H25:BS25"/>
    <mergeCell ref="BT25:DA25"/>
    <mergeCell ref="A16:G16"/>
    <mergeCell ref="H16:BS16"/>
    <mergeCell ref="BT16:DA16"/>
    <mergeCell ref="A19:G19"/>
    <mergeCell ref="A17:G17"/>
    <mergeCell ref="H17:BS17"/>
    <mergeCell ref="BT17:DA17"/>
    <mergeCell ref="A18:G18"/>
    <mergeCell ref="H18:BS18"/>
    <mergeCell ref="BT18:DA18"/>
    <mergeCell ref="A15:G15"/>
    <mergeCell ref="A14:G14"/>
    <mergeCell ref="A13:G13"/>
    <mergeCell ref="H13:BS13"/>
    <mergeCell ref="BT13:DA13"/>
    <mergeCell ref="A12:G12"/>
    <mergeCell ref="H15:BS15"/>
    <mergeCell ref="BT15:DA15"/>
    <mergeCell ref="H14:BS14"/>
    <mergeCell ref="BT14:DA14"/>
    <mergeCell ref="A3:DA3"/>
    <mergeCell ref="A8:G8"/>
    <mergeCell ref="H12:BS12"/>
    <mergeCell ref="BT12:DA12"/>
    <mergeCell ref="A11:G11"/>
    <mergeCell ref="A4:DA4"/>
    <mergeCell ref="A5:DA5"/>
    <mergeCell ref="H8:BS8"/>
    <mergeCell ref="H9:BS9"/>
    <mergeCell ref="BT8:D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="90" zoomScaleNormal="90" zoomScaleSheetLayoutView="80" zoomScalePageLayoutView="0" workbookViewId="0" topLeftCell="B7">
      <pane xSplit="2" ySplit="5" topLeftCell="D29" activePane="bottomRight" state="frozen"/>
      <selection pane="topLeft" activeCell="B7" sqref="B7"/>
      <selection pane="topRight" activeCell="D7" sqref="D7"/>
      <selection pane="bottomLeft" activeCell="B12" sqref="B12"/>
      <selection pane="bottomRight" activeCell="I36" sqref="I36"/>
    </sheetView>
  </sheetViews>
  <sheetFormatPr defaultColWidth="9.00390625" defaultRowHeight="12.75"/>
  <cols>
    <col min="1" max="1" width="9.125" style="8" hidden="1" customWidth="1"/>
    <col min="2" max="2" width="31.25390625" style="8" customWidth="1"/>
    <col min="3" max="3" width="9.125" style="8" customWidth="1"/>
    <col min="4" max="4" width="13.625" style="22" customWidth="1"/>
    <col min="5" max="6" width="14.75390625" style="11" customWidth="1"/>
    <col min="7" max="7" width="14.625" style="8" customWidth="1"/>
    <col min="8" max="8" width="13.75390625" style="8" customWidth="1"/>
    <col min="9" max="9" width="12.00390625" style="8" customWidth="1"/>
    <col min="10" max="10" width="11.875" style="8" customWidth="1"/>
    <col min="11" max="11" width="14.375" style="11" customWidth="1"/>
    <col min="12" max="12" width="12.625" style="8" customWidth="1"/>
    <col min="13" max="13" width="17.625" style="8" customWidth="1"/>
    <col min="14" max="16384" width="9.125" style="8" customWidth="1"/>
  </cols>
  <sheetData>
    <row r="1" spans="1:12" ht="21.75" customHeight="1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2.75" customHeight="1">
      <c r="A2" s="243" t="s">
        <v>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2.75" customHeight="1">
      <c r="A3" s="243" t="s">
        <v>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s="2" customFormat="1" ht="18" customHeight="1">
      <c r="A4" s="244" t="s">
        <v>292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2" s="2" customFormat="1" ht="15">
      <c r="A5" s="245" t="s">
        <v>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</row>
    <row r="6" ht="15">
      <c r="B6" s="10"/>
    </row>
    <row r="7" spans="2:12" s="7" customFormat="1" ht="30" customHeight="1">
      <c r="B7" s="241" t="s">
        <v>4</v>
      </c>
      <c r="C7" s="241" t="s">
        <v>5</v>
      </c>
      <c r="D7" s="241" t="s">
        <v>6</v>
      </c>
      <c r="E7" s="241" t="s">
        <v>7</v>
      </c>
      <c r="F7" s="241"/>
      <c r="G7" s="241"/>
      <c r="H7" s="241"/>
      <c r="I7" s="241"/>
      <c r="J7" s="241"/>
      <c r="K7" s="241"/>
      <c r="L7" s="241"/>
    </row>
    <row r="8" spans="2:12" s="7" customFormat="1" ht="15">
      <c r="B8" s="241"/>
      <c r="C8" s="241"/>
      <c r="D8" s="241"/>
      <c r="E8" s="248" t="s">
        <v>8</v>
      </c>
      <c r="F8" s="250" t="s">
        <v>9</v>
      </c>
      <c r="G8" s="251"/>
      <c r="H8" s="251"/>
      <c r="I8" s="251"/>
      <c r="J8" s="251"/>
      <c r="K8" s="251"/>
      <c r="L8" s="252"/>
    </row>
    <row r="9" spans="2:12" s="7" customFormat="1" ht="57.75" customHeight="1">
      <c r="B9" s="241"/>
      <c r="C9" s="241"/>
      <c r="D9" s="241"/>
      <c r="E9" s="248"/>
      <c r="F9" s="241" t="s">
        <v>126</v>
      </c>
      <c r="G9" s="241" t="s">
        <v>10</v>
      </c>
      <c r="H9" s="249" t="s">
        <v>122</v>
      </c>
      <c r="I9" s="241" t="s">
        <v>11</v>
      </c>
      <c r="J9" s="241" t="s">
        <v>12</v>
      </c>
      <c r="K9" s="241" t="s">
        <v>13</v>
      </c>
      <c r="L9" s="241"/>
    </row>
    <row r="10" spans="2:12" s="7" customFormat="1" ht="187.5" customHeight="1">
      <c r="B10" s="241"/>
      <c r="C10" s="241"/>
      <c r="D10" s="241"/>
      <c r="E10" s="248"/>
      <c r="F10" s="241"/>
      <c r="G10" s="241"/>
      <c r="H10" s="249"/>
      <c r="I10" s="241"/>
      <c r="J10" s="241"/>
      <c r="K10" s="86" t="s">
        <v>8</v>
      </c>
      <c r="L10" s="6" t="s">
        <v>14</v>
      </c>
    </row>
    <row r="11" spans="2:12" s="91" customFormat="1" ht="15">
      <c r="B11" s="92">
        <v>1</v>
      </c>
      <c r="C11" s="92">
        <v>2</v>
      </c>
      <c r="D11" s="92">
        <v>3</v>
      </c>
      <c r="E11" s="92">
        <v>4</v>
      </c>
      <c r="F11" s="92">
        <v>5</v>
      </c>
      <c r="G11" s="93" t="s">
        <v>127</v>
      </c>
      <c r="H11" s="92">
        <v>6</v>
      </c>
      <c r="I11" s="92">
        <v>7</v>
      </c>
      <c r="J11" s="92">
        <v>8</v>
      </c>
      <c r="K11" s="92">
        <v>9</v>
      </c>
      <c r="L11" s="93" t="s">
        <v>91</v>
      </c>
    </row>
    <row r="12" spans="2:13" s="15" customFormat="1" ht="28.5">
      <c r="B12" s="94" t="s">
        <v>15</v>
      </c>
      <c r="C12" s="86">
        <v>100</v>
      </c>
      <c r="D12" s="86" t="s">
        <v>16</v>
      </c>
      <c r="E12" s="95">
        <f>F12+G12+H12+I12+J12+K12</f>
        <v>52899662.99</v>
      </c>
      <c r="F12" s="95">
        <f>F16</f>
        <v>45063962.99</v>
      </c>
      <c r="G12" s="95">
        <f>G13+G16+G18+G19+G21+G22</f>
        <v>0</v>
      </c>
      <c r="H12" s="95">
        <f>H20</f>
        <v>5925190</v>
      </c>
      <c r="I12" s="95"/>
      <c r="J12" s="95"/>
      <c r="K12" s="95">
        <f>K13+K16+K18+K19+K21+K22</f>
        <v>1910510</v>
      </c>
      <c r="L12" s="95"/>
      <c r="M12" s="13"/>
    </row>
    <row r="13" spans="2:13" s="2" customFormat="1" ht="15">
      <c r="B13" s="4" t="s">
        <v>9</v>
      </c>
      <c r="C13" s="241">
        <v>110</v>
      </c>
      <c r="D13" s="246">
        <v>120</v>
      </c>
      <c r="E13" s="247"/>
      <c r="F13" s="255" t="s">
        <v>16</v>
      </c>
      <c r="G13" s="254"/>
      <c r="H13" s="255" t="s">
        <v>16</v>
      </c>
      <c r="I13" s="255" t="s">
        <v>16</v>
      </c>
      <c r="J13" s="255" t="s">
        <v>16</v>
      </c>
      <c r="K13" s="247">
        <v>30510</v>
      </c>
      <c r="L13" s="255" t="s">
        <v>16</v>
      </c>
      <c r="M13" s="13"/>
    </row>
    <row r="14" spans="2:13" s="2" customFormat="1" ht="15">
      <c r="B14" s="5" t="s">
        <v>17</v>
      </c>
      <c r="C14" s="241"/>
      <c r="D14" s="246"/>
      <c r="E14" s="247"/>
      <c r="F14" s="256"/>
      <c r="G14" s="254"/>
      <c r="H14" s="256"/>
      <c r="I14" s="256"/>
      <c r="J14" s="256"/>
      <c r="K14" s="247"/>
      <c r="L14" s="256"/>
      <c r="M14" s="3"/>
    </row>
    <row r="15" spans="2:13" s="2" customFormat="1" ht="15">
      <c r="B15" s="5"/>
      <c r="C15" s="6"/>
      <c r="D15" s="96"/>
      <c r="E15" s="95"/>
      <c r="F15" s="95"/>
      <c r="G15" s="97"/>
      <c r="H15" s="98"/>
      <c r="I15" s="98"/>
      <c r="J15" s="98"/>
      <c r="K15" s="95"/>
      <c r="L15" s="98"/>
      <c r="M15" s="3"/>
    </row>
    <row r="16" spans="2:13" s="2" customFormat="1" ht="15">
      <c r="B16" s="5" t="s">
        <v>18</v>
      </c>
      <c r="C16" s="6">
        <v>120</v>
      </c>
      <c r="D16" s="96">
        <v>130</v>
      </c>
      <c r="E16" s="95"/>
      <c r="F16" s="95">
        <v>45063962.99</v>
      </c>
      <c r="G16" s="97"/>
      <c r="H16" s="86" t="s">
        <v>16</v>
      </c>
      <c r="I16" s="86" t="s">
        <v>16</v>
      </c>
      <c r="J16" s="98"/>
      <c r="K16" s="95">
        <f>1800000</f>
        <v>1800000</v>
      </c>
      <c r="L16" s="98"/>
      <c r="M16" s="3"/>
    </row>
    <row r="17" spans="2:13" s="2" customFormat="1" ht="15">
      <c r="B17" s="5"/>
      <c r="C17" s="6"/>
      <c r="D17" s="96"/>
      <c r="E17" s="95"/>
      <c r="F17" s="95"/>
      <c r="G17" s="97"/>
      <c r="H17" s="98"/>
      <c r="I17" s="98"/>
      <c r="J17" s="98"/>
      <c r="K17" s="95"/>
      <c r="L17" s="98"/>
      <c r="M17" s="3"/>
    </row>
    <row r="18" spans="2:13" s="2" customFormat="1" ht="34.5" customHeight="1">
      <c r="B18" s="5" t="s">
        <v>19</v>
      </c>
      <c r="C18" s="6">
        <v>130</v>
      </c>
      <c r="D18" s="96"/>
      <c r="E18" s="95"/>
      <c r="F18" s="86" t="s">
        <v>16</v>
      </c>
      <c r="G18" s="139"/>
      <c r="H18" s="86" t="s">
        <v>16</v>
      </c>
      <c r="I18" s="86" t="s">
        <v>16</v>
      </c>
      <c r="J18" s="86" t="s">
        <v>16</v>
      </c>
      <c r="K18" s="95"/>
      <c r="L18" s="86" t="s">
        <v>16</v>
      </c>
      <c r="M18" s="3"/>
    </row>
    <row r="19" spans="2:13" s="2" customFormat="1" ht="81.75" customHeight="1">
      <c r="B19" s="5" t="s">
        <v>20</v>
      </c>
      <c r="C19" s="6">
        <v>140</v>
      </c>
      <c r="D19" s="96"/>
      <c r="E19" s="95"/>
      <c r="F19" s="86" t="s">
        <v>16</v>
      </c>
      <c r="G19" s="97"/>
      <c r="H19" s="86" t="s">
        <v>16</v>
      </c>
      <c r="I19" s="86" t="s">
        <v>16</v>
      </c>
      <c r="J19" s="86" t="s">
        <v>16</v>
      </c>
      <c r="K19" s="95"/>
      <c r="L19" s="86" t="s">
        <v>16</v>
      </c>
      <c r="M19" s="3"/>
    </row>
    <row r="20" spans="2:13" s="2" customFormat="1" ht="34.5" customHeight="1">
      <c r="B20" s="5" t="s">
        <v>21</v>
      </c>
      <c r="C20" s="6">
        <v>150</v>
      </c>
      <c r="D20" s="96">
        <v>180</v>
      </c>
      <c r="E20" s="95"/>
      <c r="F20" s="86" t="s">
        <v>16</v>
      </c>
      <c r="G20" s="97"/>
      <c r="H20" s="95">
        <v>5925190</v>
      </c>
      <c r="I20" s="98"/>
      <c r="J20" s="86" t="s">
        <v>16</v>
      </c>
      <c r="K20" s="86" t="s">
        <v>16</v>
      </c>
      <c r="L20" s="86" t="s">
        <v>16</v>
      </c>
      <c r="M20" s="3"/>
    </row>
    <row r="21" spans="2:13" s="2" customFormat="1" ht="21" customHeight="1">
      <c r="B21" s="5" t="s">
        <v>22</v>
      </c>
      <c r="C21" s="6">
        <v>160</v>
      </c>
      <c r="D21" s="96">
        <v>180</v>
      </c>
      <c r="E21" s="95"/>
      <c r="F21" s="86" t="s">
        <v>16</v>
      </c>
      <c r="G21" s="97"/>
      <c r="H21" s="86" t="s">
        <v>16</v>
      </c>
      <c r="I21" s="86" t="s">
        <v>16</v>
      </c>
      <c r="J21" s="86" t="s">
        <v>16</v>
      </c>
      <c r="K21" s="95">
        <v>80000</v>
      </c>
      <c r="L21" s="98"/>
      <c r="M21" s="3"/>
    </row>
    <row r="22" spans="2:13" s="2" customFormat="1" ht="15">
      <c r="B22" s="5" t="s">
        <v>23</v>
      </c>
      <c r="C22" s="6">
        <v>180</v>
      </c>
      <c r="D22" s="86" t="s">
        <v>16</v>
      </c>
      <c r="E22" s="95"/>
      <c r="F22" s="86" t="s">
        <v>16</v>
      </c>
      <c r="G22" s="97"/>
      <c r="H22" s="86" t="s">
        <v>16</v>
      </c>
      <c r="I22" s="86" t="s">
        <v>16</v>
      </c>
      <c r="J22" s="86" t="s">
        <v>16</v>
      </c>
      <c r="K22" s="95"/>
      <c r="L22" s="86" t="s">
        <v>16</v>
      </c>
      <c r="M22" s="3"/>
    </row>
    <row r="23" spans="2:13" s="2" customFormat="1" ht="15">
      <c r="B23" s="5"/>
      <c r="C23" s="6"/>
      <c r="D23" s="96"/>
      <c r="E23" s="95"/>
      <c r="F23" s="95"/>
      <c r="G23" s="97"/>
      <c r="H23" s="98"/>
      <c r="I23" s="98"/>
      <c r="J23" s="98"/>
      <c r="K23" s="95"/>
      <c r="L23" s="98"/>
      <c r="M23" s="3"/>
    </row>
    <row r="24" spans="2:13" s="2" customFormat="1" ht="15">
      <c r="B24" s="5" t="s">
        <v>24</v>
      </c>
      <c r="C24" s="6">
        <v>200</v>
      </c>
      <c r="D24" s="86" t="s">
        <v>16</v>
      </c>
      <c r="E24" s="95">
        <f>F24+G24+H24+I24+J24+K24+L24</f>
        <v>52899662.99</v>
      </c>
      <c r="F24" s="95">
        <f>F25+F30+F33+F37</f>
        <v>45063962.99</v>
      </c>
      <c r="G24" s="95">
        <f aca="true" t="shared" si="0" ref="G24:L24">G25+G30+G33+G37</f>
        <v>0</v>
      </c>
      <c r="H24" s="95">
        <f t="shared" si="0"/>
        <v>5925190</v>
      </c>
      <c r="I24" s="95">
        <f t="shared" si="0"/>
        <v>0</v>
      </c>
      <c r="J24" s="95">
        <f t="shared" si="0"/>
        <v>0</v>
      </c>
      <c r="K24" s="95">
        <f>K25+K30+K33+K37+K35</f>
        <v>1910510</v>
      </c>
      <c r="L24" s="95">
        <f t="shared" si="0"/>
        <v>0</v>
      </c>
      <c r="M24" s="3"/>
    </row>
    <row r="25" spans="2:13" s="2" customFormat="1" ht="30">
      <c r="B25" s="5" t="s">
        <v>25</v>
      </c>
      <c r="C25" s="6">
        <v>210</v>
      </c>
      <c r="D25" s="95"/>
      <c r="E25" s="95">
        <f>F25+G25+H25+I25+J25+K25+L25</f>
        <v>36037372.870000005</v>
      </c>
      <c r="F25" s="95">
        <f>F26+F28</f>
        <v>36037372.870000005</v>
      </c>
      <c r="G25" s="95"/>
      <c r="H25" s="95"/>
      <c r="I25" s="95"/>
      <c r="J25" s="95"/>
      <c r="K25" s="95"/>
      <c r="L25" s="95"/>
      <c r="M25" s="3"/>
    </row>
    <row r="26" spans="2:13" s="2" customFormat="1" ht="15">
      <c r="B26" s="4" t="s">
        <v>26</v>
      </c>
      <c r="C26" s="241">
        <v>211</v>
      </c>
      <c r="D26" s="246">
        <v>111</v>
      </c>
      <c r="E26" s="257">
        <f>F26+G26+H26+I26+J26+K26+L26</f>
        <v>28150903.8</v>
      </c>
      <c r="F26" s="257">
        <f>26539327.78+1293776.02+317800</f>
        <v>28150903.8</v>
      </c>
      <c r="G26" s="254"/>
      <c r="H26" s="253"/>
      <c r="I26" s="253"/>
      <c r="J26" s="253"/>
      <c r="K26" s="247"/>
      <c r="L26" s="253"/>
      <c r="M26" s="3"/>
    </row>
    <row r="27" spans="2:13" s="2" customFormat="1" ht="30">
      <c r="B27" s="23" t="s">
        <v>123</v>
      </c>
      <c r="C27" s="241"/>
      <c r="D27" s="246"/>
      <c r="E27" s="258"/>
      <c r="F27" s="258"/>
      <c r="G27" s="254"/>
      <c r="H27" s="253"/>
      <c r="I27" s="253"/>
      <c r="J27" s="253"/>
      <c r="K27" s="247"/>
      <c r="L27" s="253"/>
      <c r="M27" s="3"/>
    </row>
    <row r="28" spans="2:13" s="2" customFormat="1" ht="15">
      <c r="B28" s="23"/>
      <c r="C28" s="6"/>
      <c r="D28" s="96">
        <v>119</v>
      </c>
      <c r="E28" s="141">
        <f>F28+G28+H28+I28+J28+K28+L28</f>
        <v>7886469.07</v>
      </c>
      <c r="F28" s="134">
        <f>7431011.78+362257.29+93200</f>
        <v>7886469.07</v>
      </c>
      <c r="G28" s="97"/>
      <c r="H28" s="98"/>
      <c r="I28" s="98"/>
      <c r="J28" s="98"/>
      <c r="K28" s="95"/>
      <c r="L28" s="98"/>
      <c r="M28" s="3"/>
    </row>
    <row r="29" spans="2:13" s="2" customFormat="1" ht="30">
      <c r="B29" s="5" t="s">
        <v>27</v>
      </c>
      <c r="C29" s="6">
        <v>220</v>
      </c>
      <c r="D29" s="96"/>
      <c r="E29" s="140"/>
      <c r="F29" s="95"/>
      <c r="G29" s="97"/>
      <c r="H29" s="98"/>
      <c r="I29" s="98"/>
      <c r="J29" s="98"/>
      <c r="K29" s="95"/>
      <c r="L29" s="98"/>
      <c r="M29" s="3"/>
    </row>
    <row r="30" spans="2:13" s="2" customFormat="1" ht="15">
      <c r="B30" s="4" t="s">
        <v>26</v>
      </c>
      <c r="C30" s="6"/>
      <c r="D30" s="96">
        <v>112</v>
      </c>
      <c r="E30" s="95">
        <f>F30+G30+H30+I30+J30+K30+L30</f>
        <v>962548.12</v>
      </c>
      <c r="F30" s="95">
        <v>962548.12</v>
      </c>
      <c r="G30" s="97"/>
      <c r="H30" s="98"/>
      <c r="I30" s="98"/>
      <c r="J30" s="98"/>
      <c r="K30" s="95"/>
      <c r="L30" s="98"/>
      <c r="M30" s="3"/>
    </row>
    <row r="31" spans="2:13" s="2" customFormat="1" ht="30">
      <c r="B31" s="5" t="s">
        <v>28</v>
      </c>
      <c r="C31" s="6">
        <v>230</v>
      </c>
      <c r="D31" s="96"/>
      <c r="E31" s="95"/>
      <c r="F31" s="95"/>
      <c r="G31" s="97"/>
      <c r="H31" s="98"/>
      <c r="I31" s="98"/>
      <c r="J31" s="98"/>
      <c r="K31" s="95"/>
      <c r="L31" s="98"/>
      <c r="M31" s="3"/>
    </row>
    <row r="32" spans="2:13" s="2" customFormat="1" ht="15">
      <c r="B32" s="4" t="s">
        <v>26</v>
      </c>
      <c r="C32" s="6"/>
      <c r="D32" s="96"/>
      <c r="E32" s="95"/>
      <c r="F32" s="95"/>
      <c r="G32" s="97"/>
      <c r="H32" s="98"/>
      <c r="I32" s="98"/>
      <c r="J32" s="98"/>
      <c r="K32" s="95"/>
      <c r="L32" s="98"/>
      <c r="M32" s="3"/>
    </row>
    <row r="33" spans="2:13" s="2" customFormat="1" ht="15">
      <c r="B33" s="4" t="s">
        <v>293</v>
      </c>
      <c r="C33" s="6"/>
      <c r="D33" s="96">
        <v>851</v>
      </c>
      <c r="E33" s="95">
        <f>F33+G33+H33+I33+J33+K33+L33</f>
        <v>120563</v>
      </c>
      <c r="F33" s="95">
        <v>120563</v>
      </c>
      <c r="G33" s="97"/>
      <c r="H33" s="98"/>
      <c r="I33" s="98"/>
      <c r="J33" s="98"/>
      <c r="K33" s="95"/>
      <c r="L33" s="98"/>
      <c r="M33" s="3"/>
    </row>
    <row r="34" spans="2:13" s="2" customFormat="1" ht="30">
      <c r="B34" s="5" t="s">
        <v>90</v>
      </c>
      <c r="C34" s="6">
        <v>240</v>
      </c>
      <c r="D34" s="96"/>
      <c r="E34" s="95"/>
      <c r="F34" s="95"/>
      <c r="G34" s="97"/>
      <c r="H34" s="98"/>
      <c r="I34" s="98"/>
      <c r="J34" s="98"/>
      <c r="K34" s="95"/>
      <c r="L34" s="98"/>
      <c r="M34" s="3"/>
    </row>
    <row r="35" spans="2:13" s="2" customFormat="1" ht="45">
      <c r="B35" s="5" t="s">
        <v>29</v>
      </c>
      <c r="C35" s="6">
        <v>250</v>
      </c>
      <c r="D35" s="96">
        <v>853</v>
      </c>
      <c r="E35" s="95"/>
      <c r="F35" s="95"/>
      <c r="G35" s="97"/>
      <c r="H35" s="98"/>
      <c r="I35" s="98"/>
      <c r="J35" s="98"/>
      <c r="K35" s="95"/>
      <c r="L35" s="98"/>
      <c r="M35" s="3"/>
    </row>
    <row r="36" spans="2:13" s="2" customFormat="1" ht="30">
      <c r="B36" s="5" t="s">
        <v>30</v>
      </c>
      <c r="C36" s="6">
        <v>260</v>
      </c>
      <c r="D36" s="86" t="s">
        <v>16</v>
      </c>
      <c r="E36" s="95"/>
      <c r="F36" s="95"/>
      <c r="G36" s="95"/>
      <c r="H36" s="95"/>
      <c r="I36" s="95"/>
      <c r="J36" s="95"/>
      <c r="K36" s="95"/>
      <c r="L36" s="95"/>
      <c r="M36" s="3"/>
    </row>
    <row r="37" spans="2:13" s="2" customFormat="1" ht="15">
      <c r="B37" s="5"/>
      <c r="C37" s="6"/>
      <c r="D37" s="96">
        <v>244</v>
      </c>
      <c r="E37" s="95">
        <f>F37+G37+H37+I37+J37+K37+L37</f>
        <v>15779179</v>
      </c>
      <c r="F37" s="95">
        <f>1366100+866716+457885+2271991+312960+16329+69150+2582348</f>
        <v>7943479</v>
      </c>
      <c r="G37" s="95"/>
      <c r="H37" s="95">
        <v>5925190</v>
      </c>
      <c r="I37" s="95"/>
      <c r="J37" s="95"/>
      <c r="K37" s="95">
        <v>1910510</v>
      </c>
      <c r="L37" s="95"/>
      <c r="M37" s="3"/>
    </row>
    <row r="38" spans="2:13" s="2" customFormat="1" ht="30">
      <c r="B38" s="5" t="s">
        <v>31</v>
      </c>
      <c r="C38" s="6">
        <v>300</v>
      </c>
      <c r="D38" s="86" t="s">
        <v>16</v>
      </c>
      <c r="E38" s="95"/>
      <c r="F38" s="95"/>
      <c r="G38" s="97"/>
      <c r="H38" s="98"/>
      <c r="I38" s="98"/>
      <c r="J38" s="98"/>
      <c r="K38" s="95"/>
      <c r="L38" s="98"/>
      <c r="M38" s="3"/>
    </row>
    <row r="39" spans="2:13" s="2" customFormat="1" ht="15">
      <c r="B39" s="4" t="s">
        <v>26</v>
      </c>
      <c r="C39" s="241">
        <v>310</v>
      </c>
      <c r="D39" s="246">
        <v>510</v>
      </c>
      <c r="E39" s="247"/>
      <c r="F39" s="257"/>
      <c r="G39" s="254"/>
      <c r="H39" s="253"/>
      <c r="I39" s="253"/>
      <c r="J39" s="253"/>
      <c r="K39" s="247"/>
      <c r="L39" s="253"/>
      <c r="M39" s="3"/>
    </row>
    <row r="40" spans="2:13" s="2" customFormat="1" ht="15">
      <c r="B40" s="5" t="s">
        <v>32</v>
      </c>
      <c r="C40" s="241"/>
      <c r="D40" s="246"/>
      <c r="E40" s="247"/>
      <c r="F40" s="258"/>
      <c r="G40" s="254"/>
      <c r="H40" s="253"/>
      <c r="I40" s="253"/>
      <c r="J40" s="253"/>
      <c r="K40" s="247"/>
      <c r="L40" s="253"/>
      <c r="M40" s="3"/>
    </row>
    <row r="41" spans="2:13" s="2" customFormat="1" ht="15">
      <c r="B41" s="5" t="s">
        <v>33</v>
      </c>
      <c r="C41" s="6">
        <v>320</v>
      </c>
      <c r="D41" s="95"/>
      <c r="E41" s="95"/>
      <c r="F41" s="95"/>
      <c r="G41" s="97"/>
      <c r="H41" s="98"/>
      <c r="I41" s="98"/>
      <c r="J41" s="98"/>
      <c r="K41" s="95"/>
      <c r="L41" s="98"/>
      <c r="M41" s="3"/>
    </row>
    <row r="42" spans="2:13" s="2" customFormat="1" ht="30">
      <c r="B42" s="5" t="s">
        <v>34</v>
      </c>
      <c r="C42" s="6">
        <v>400</v>
      </c>
      <c r="D42" s="96"/>
      <c r="E42" s="95"/>
      <c r="F42" s="95"/>
      <c r="G42" s="97"/>
      <c r="H42" s="98"/>
      <c r="I42" s="98"/>
      <c r="J42" s="98"/>
      <c r="K42" s="95"/>
      <c r="L42" s="98"/>
      <c r="M42" s="3"/>
    </row>
    <row r="43" spans="2:13" s="2" customFormat="1" ht="15">
      <c r="B43" s="4" t="s">
        <v>26</v>
      </c>
      <c r="C43" s="241">
        <v>410</v>
      </c>
      <c r="D43" s="246">
        <v>610</v>
      </c>
      <c r="E43" s="247"/>
      <c r="F43" s="257"/>
      <c r="G43" s="254"/>
      <c r="H43" s="253"/>
      <c r="I43" s="253"/>
      <c r="J43" s="253"/>
      <c r="K43" s="247"/>
      <c r="L43" s="253"/>
      <c r="M43" s="3"/>
    </row>
    <row r="44" spans="2:13" s="2" customFormat="1" ht="15">
      <c r="B44" s="5" t="s">
        <v>35</v>
      </c>
      <c r="C44" s="241"/>
      <c r="D44" s="246"/>
      <c r="E44" s="247"/>
      <c r="F44" s="258"/>
      <c r="G44" s="254"/>
      <c r="H44" s="253"/>
      <c r="I44" s="253"/>
      <c r="J44" s="253"/>
      <c r="K44" s="247"/>
      <c r="L44" s="253"/>
      <c r="M44" s="3"/>
    </row>
    <row r="45" spans="2:13" s="2" customFormat="1" ht="15">
      <c r="B45" s="5" t="s">
        <v>36</v>
      </c>
      <c r="C45" s="6">
        <v>420</v>
      </c>
      <c r="D45" s="96"/>
      <c r="E45" s="95"/>
      <c r="F45" s="95"/>
      <c r="G45" s="97"/>
      <c r="H45" s="98"/>
      <c r="I45" s="98"/>
      <c r="J45" s="98"/>
      <c r="K45" s="95"/>
      <c r="L45" s="98"/>
      <c r="M45" s="3"/>
    </row>
    <row r="46" spans="2:13" s="2" customFormat="1" ht="30">
      <c r="B46" s="5" t="s">
        <v>37</v>
      </c>
      <c r="C46" s="6">
        <v>500</v>
      </c>
      <c r="D46" s="86" t="s">
        <v>16</v>
      </c>
      <c r="E46" s="95"/>
      <c r="F46" s="95"/>
      <c r="G46" s="97"/>
      <c r="H46" s="98"/>
      <c r="I46" s="98"/>
      <c r="J46" s="98"/>
      <c r="K46" s="95"/>
      <c r="L46" s="98"/>
      <c r="M46" s="3"/>
    </row>
    <row r="47" spans="2:13" s="2" customFormat="1" ht="15">
      <c r="B47" s="5" t="s">
        <v>38</v>
      </c>
      <c r="C47" s="6">
        <v>600</v>
      </c>
      <c r="D47" s="86" t="s">
        <v>16</v>
      </c>
      <c r="E47" s="95"/>
      <c r="F47" s="95"/>
      <c r="G47" s="97"/>
      <c r="H47" s="98"/>
      <c r="I47" s="98"/>
      <c r="J47" s="98"/>
      <c r="K47" s="95"/>
      <c r="L47" s="98"/>
      <c r="M47" s="3"/>
    </row>
    <row r="48" spans="4:13" s="2" customFormat="1" ht="15">
      <c r="D48" s="99"/>
      <c r="E48" s="14"/>
      <c r="F48" s="14"/>
      <c r="G48" s="3"/>
      <c r="H48" s="3"/>
      <c r="I48" s="3"/>
      <c r="J48" s="3"/>
      <c r="K48" s="14"/>
      <c r="L48" s="3"/>
      <c r="M48" s="3"/>
    </row>
    <row r="49" spans="4:13" s="2" customFormat="1" ht="15">
      <c r="D49" s="99"/>
      <c r="E49" s="14"/>
      <c r="F49" s="14"/>
      <c r="G49" s="3"/>
      <c r="H49" s="3"/>
      <c r="I49" s="3"/>
      <c r="J49" s="3"/>
      <c r="K49" s="14"/>
      <c r="L49" s="3"/>
      <c r="M49" s="3"/>
    </row>
    <row r="50" spans="4:13" s="2" customFormat="1" ht="15">
      <c r="D50" s="99"/>
      <c r="E50" s="14"/>
      <c r="F50" s="14"/>
      <c r="G50" s="3"/>
      <c r="H50" s="3"/>
      <c r="I50" s="3"/>
      <c r="J50" s="3"/>
      <c r="K50" s="14"/>
      <c r="L50" s="3"/>
      <c r="M50" s="3"/>
    </row>
    <row r="51" spans="4:13" s="2" customFormat="1" ht="15">
      <c r="D51" s="99"/>
      <c r="E51" s="14"/>
      <c r="F51" s="14"/>
      <c r="G51" s="3"/>
      <c r="H51" s="3"/>
      <c r="I51" s="3"/>
      <c r="J51" s="3"/>
      <c r="K51" s="14"/>
      <c r="L51" s="3"/>
      <c r="M51" s="3"/>
    </row>
    <row r="52" spans="4:13" s="2" customFormat="1" ht="15">
      <c r="D52" s="99"/>
      <c r="E52" s="14"/>
      <c r="F52" s="14"/>
      <c r="G52" s="3"/>
      <c r="H52" s="3"/>
      <c r="I52" s="3"/>
      <c r="J52" s="3"/>
      <c r="K52" s="14"/>
      <c r="L52" s="3"/>
      <c r="M52" s="3"/>
    </row>
    <row r="53" spans="4:13" s="2" customFormat="1" ht="15">
      <c r="D53" s="99"/>
      <c r="E53" s="14"/>
      <c r="F53" s="14"/>
      <c r="G53" s="3"/>
      <c r="H53" s="3"/>
      <c r="I53" s="3"/>
      <c r="J53" s="3"/>
      <c r="K53" s="14"/>
      <c r="L53" s="3"/>
      <c r="M53" s="3"/>
    </row>
    <row r="54" spans="5:13" ht="15">
      <c r="E54" s="12"/>
      <c r="F54" s="12"/>
      <c r="G54" s="9"/>
      <c r="H54" s="9"/>
      <c r="I54" s="9"/>
      <c r="J54" s="9"/>
      <c r="K54" s="12"/>
      <c r="L54" s="9"/>
      <c r="M54" s="9"/>
    </row>
    <row r="55" spans="5:13" ht="15">
      <c r="E55" s="12"/>
      <c r="F55" s="12"/>
      <c r="G55" s="9"/>
      <c r="H55" s="9"/>
      <c r="I55" s="9"/>
      <c r="J55" s="9"/>
      <c r="K55" s="12"/>
      <c r="L55" s="9"/>
      <c r="M55" s="9"/>
    </row>
    <row r="56" spans="5:13" ht="15">
      <c r="E56" s="12"/>
      <c r="F56" s="12"/>
      <c r="G56" s="9"/>
      <c r="H56" s="9"/>
      <c r="I56" s="9"/>
      <c r="J56" s="9"/>
      <c r="K56" s="12"/>
      <c r="L56" s="9"/>
      <c r="M56" s="9"/>
    </row>
  </sheetData>
  <sheetProtection/>
  <mergeCells count="57">
    <mergeCell ref="F13:F14"/>
    <mergeCell ref="F26:F27"/>
    <mergeCell ref="J43:J44"/>
    <mergeCell ref="K43:K44"/>
    <mergeCell ref="L43:L44"/>
    <mergeCell ref="F39:F40"/>
    <mergeCell ref="F43:F44"/>
    <mergeCell ref="G43:G44"/>
    <mergeCell ref="H43:H44"/>
    <mergeCell ref="I43:I44"/>
    <mergeCell ref="L39:L40"/>
    <mergeCell ref="C43:C44"/>
    <mergeCell ref="D43:D44"/>
    <mergeCell ref="E43:E44"/>
    <mergeCell ref="G39:G40"/>
    <mergeCell ref="H39:H40"/>
    <mergeCell ref="I39:I40"/>
    <mergeCell ref="J39:J40"/>
    <mergeCell ref="C39:C40"/>
    <mergeCell ref="D39:D40"/>
    <mergeCell ref="E39:E40"/>
    <mergeCell ref="J26:J27"/>
    <mergeCell ref="K26:K27"/>
    <mergeCell ref="C26:C27"/>
    <mergeCell ref="D26:D27"/>
    <mergeCell ref="E26:E27"/>
    <mergeCell ref="K39:K40"/>
    <mergeCell ref="L26:L27"/>
    <mergeCell ref="G26:G27"/>
    <mergeCell ref="H26:H27"/>
    <mergeCell ref="I26:I27"/>
    <mergeCell ref="K13:K14"/>
    <mergeCell ref="L13:L14"/>
    <mergeCell ref="G13:G14"/>
    <mergeCell ref="H13:H14"/>
    <mergeCell ref="I13:I14"/>
    <mergeCell ref="J13:J14"/>
    <mergeCell ref="C13:C14"/>
    <mergeCell ref="D13:D14"/>
    <mergeCell ref="E13:E14"/>
    <mergeCell ref="E8:E10"/>
    <mergeCell ref="G9:G10"/>
    <mergeCell ref="H9:H10"/>
    <mergeCell ref="D7:D10"/>
    <mergeCell ref="E7:L7"/>
    <mergeCell ref="F9:F10"/>
    <mergeCell ref="F8:L8"/>
    <mergeCell ref="I9:I10"/>
    <mergeCell ref="J9:J10"/>
    <mergeCell ref="K9:L9"/>
    <mergeCell ref="A1:L1"/>
    <mergeCell ref="A2:L2"/>
    <mergeCell ref="A3:L3"/>
    <mergeCell ref="A4:L4"/>
    <mergeCell ref="A5:L5"/>
    <mergeCell ref="B7:B10"/>
    <mergeCell ref="C7:C10"/>
  </mergeCells>
  <printOptions/>
  <pageMargins left="0.7086614173228347" right="0.7086614173228347" top="0.7480314960629921" bottom="0.7480314960629921" header="0.31496062992125984" footer="0.35433070866141736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S36"/>
  <sheetViews>
    <sheetView view="pageBreakPreview" zoomScaleSheetLayoutView="100" zoomScalePageLayoutView="0" workbookViewId="0" topLeftCell="A10">
      <selection activeCell="BU13" sqref="BU13:CE13"/>
    </sheetView>
  </sheetViews>
  <sheetFormatPr defaultColWidth="0.875" defaultRowHeight="12.75"/>
  <cols>
    <col min="1" max="11" width="0.875" style="103" customWidth="1"/>
    <col min="12" max="12" width="2.75390625" style="103" customWidth="1"/>
    <col min="13" max="60" width="0.875" style="103" customWidth="1"/>
    <col min="61" max="61" width="4.25390625" style="103" customWidth="1"/>
    <col min="62" max="71" width="0.875" style="103" customWidth="1"/>
    <col min="72" max="72" width="3.875" style="103" customWidth="1"/>
    <col min="73" max="82" width="0.875" style="103" customWidth="1"/>
    <col min="83" max="83" width="4.125" style="103" customWidth="1"/>
    <col min="84" max="93" width="0.875" style="103" customWidth="1"/>
    <col min="94" max="94" width="4.125" style="103" customWidth="1"/>
    <col min="95" max="104" width="0.875" style="103" customWidth="1"/>
    <col min="105" max="105" width="5.625" style="103" customWidth="1"/>
    <col min="106" max="115" width="0.875" style="103" customWidth="1"/>
    <col min="116" max="116" width="5.375" style="103" customWidth="1"/>
    <col min="117" max="16384" width="0.875" style="103" customWidth="1"/>
  </cols>
  <sheetData>
    <row r="1" spans="1:149" ht="12.75">
      <c r="A1" s="261" t="s">
        <v>111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261"/>
      <c r="DN1" s="261"/>
      <c r="DO1" s="261"/>
      <c r="DP1" s="261"/>
      <c r="DQ1" s="261"/>
      <c r="DR1" s="261"/>
      <c r="DS1" s="261"/>
      <c r="DT1" s="261"/>
      <c r="DU1" s="261"/>
      <c r="DV1" s="261"/>
      <c r="DW1" s="261"/>
      <c r="DX1" s="261"/>
      <c r="DY1" s="261"/>
      <c r="DZ1" s="261"/>
      <c r="EA1" s="261"/>
      <c r="EB1" s="261"/>
      <c r="EC1" s="261"/>
      <c r="ED1" s="261"/>
      <c r="EE1" s="261"/>
      <c r="EF1" s="261"/>
      <c r="EG1" s="261"/>
      <c r="EH1" s="261"/>
      <c r="EI1" s="261"/>
      <c r="EJ1" s="261"/>
      <c r="EK1" s="261"/>
      <c r="EL1" s="261"/>
      <c r="EM1" s="261"/>
      <c r="EN1" s="261"/>
      <c r="EO1" s="261"/>
      <c r="EP1" s="261"/>
      <c r="EQ1" s="261"/>
      <c r="ER1" s="261"/>
      <c r="ES1" s="261"/>
    </row>
    <row r="3" spans="1:149" s="101" customFormat="1" ht="15.75">
      <c r="A3" s="262" t="s">
        <v>109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62"/>
      <c r="DE3" s="262"/>
      <c r="DF3" s="262"/>
      <c r="DG3" s="262"/>
      <c r="DH3" s="262"/>
      <c r="DI3" s="262"/>
      <c r="DJ3" s="262"/>
      <c r="DK3" s="262"/>
      <c r="DL3" s="262"/>
      <c r="DM3" s="262"/>
      <c r="DN3" s="262"/>
      <c r="DO3" s="262"/>
      <c r="DP3" s="262"/>
      <c r="DQ3" s="262"/>
      <c r="DR3" s="262"/>
      <c r="DS3" s="262"/>
      <c r="DT3" s="262"/>
      <c r="DU3" s="262"/>
      <c r="DV3" s="262"/>
      <c r="DW3" s="262"/>
      <c r="DX3" s="262"/>
      <c r="DY3" s="262"/>
      <c r="DZ3" s="262"/>
      <c r="EA3" s="262"/>
      <c r="EB3" s="262"/>
      <c r="EC3" s="262"/>
      <c r="ED3" s="262"/>
      <c r="EE3" s="262"/>
      <c r="EF3" s="262"/>
      <c r="EG3" s="262"/>
      <c r="EH3" s="262"/>
      <c r="EI3" s="262"/>
      <c r="EJ3" s="262"/>
      <c r="EK3" s="262"/>
      <c r="EL3" s="262"/>
      <c r="EM3" s="262"/>
      <c r="EN3" s="262"/>
      <c r="EO3" s="262"/>
      <c r="EP3" s="262"/>
      <c r="EQ3" s="262"/>
      <c r="ER3" s="262"/>
      <c r="ES3" s="262"/>
    </row>
    <row r="4" spans="1:149" s="101" customFormat="1" ht="15.75">
      <c r="A4" s="262" t="s">
        <v>110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/>
      <c r="CP4" s="262"/>
      <c r="CQ4" s="262"/>
      <c r="CR4" s="262"/>
      <c r="CS4" s="262"/>
      <c r="CT4" s="262"/>
      <c r="CU4" s="262"/>
      <c r="CV4" s="262"/>
      <c r="CW4" s="262"/>
      <c r="CX4" s="262"/>
      <c r="CY4" s="262"/>
      <c r="CZ4" s="262"/>
      <c r="DA4" s="262"/>
      <c r="DB4" s="262"/>
      <c r="DC4" s="262"/>
      <c r="DD4" s="262"/>
      <c r="DE4" s="262"/>
      <c r="DF4" s="262"/>
      <c r="DG4" s="262"/>
      <c r="DH4" s="262"/>
      <c r="DI4" s="262"/>
      <c r="DJ4" s="262"/>
      <c r="DK4" s="262"/>
      <c r="DL4" s="262"/>
      <c r="DM4" s="262"/>
      <c r="DN4" s="262"/>
      <c r="DO4" s="262"/>
      <c r="DP4" s="262"/>
      <c r="DQ4" s="262"/>
      <c r="DR4" s="262"/>
      <c r="DS4" s="262"/>
      <c r="DT4" s="262"/>
      <c r="DU4" s="262"/>
      <c r="DV4" s="262"/>
      <c r="DW4" s="262"/>
      <c r="DX4" s="262"/>
      <c r="DY4" s="262"/>
      <c r="DZ4" s="262"/>
      <c r="EA4" s="262"/>
      <c r="EB4" s="262"/>
      <c r="EC4" s="262"/>
      <c r="ED4" s="262"/>
      <c r="EE4" s="262"/>
      <c r="EF4" s="262"/>
      <c r="EG4" s="262"/>
      <c r="EH4" s="262"/>
      <c r="EI4" s="262"/>
      <c r="EJ4" s="262"/>
      <c r="EK4" s="262"/>
      <c r="EL4" s="262"/>
      <c r="EM4" s="262"/>
      <c r="EN4" s="262"/>
      <c r="EO4" s="262"/>
      <c r="EP4" s="262"/>
      <c r="EQ4" s="262"/>
      <c r="ER4" s="262"/>
      <c r="ES4" s="262"/>
    </row>
    <row r="5" spans="1:149" s="102" customFormat="1" ht="15">
      <c r="A5" s="259" t="s">
        <v>367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  <c r="EI5" s="259"/>
      <c r="EJ5" s="259"/>
      <c r="EK5" s="259"/>
      <c r="EL5" s="259"/>
      <c r="EM5" s="259"/>
      <c r="EN5" s="259"/>
      <c r="EO5" s="259"/>
      <c r="EP5" s="259"/>
      <c r="EQ5" s="259"/>
      <c r="ER5" s="259"/>
      <c r="ES5" s="259"/>
    </row>
    <row r="6" ht="6" customHeight="1"/>
    <row r="7" ht="10.5" customHeight="1"/>
    <row r="8" spans="1:149" s="50" customFormat="1" ht="13.5" customHeight="1">
      <c r="A8" s="274" t="s">
        <v>4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6"/>
      <c r="AG8" s="274" t="s">
        <v>5</v>
      </c>
      <c r="AH8" s="275"/>
      <c r="AI8" s="275"/>
      <c r="AJ8" s="275"/>
      <c r="AK8" s="275"/>
      <c r="AL8" s="275"/>
      <c r="AM8" s="275"/>
      <c r="AN8" s="275"/>
      <c r="AO8" s="276"/>
      <c r="AP8" s="274" t="s">
        <v>112</v>
      </c>
      <c r="AQ8" s="275"/>
      <c r="AR8" s="275"/>
      <c r="AS8" s="275"/>
      <c r="AT8" s="275"/>
      <c r="AU8" s="275"/>
      <c r="AV8" s="275"/>
      <c r="AW8" s="275"/>
      <c r="AX8" s="276"/>
      <c r="AY8" s="213" t="s">
        <v>113</v>
      </c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</row>
    <row r="9" spans="1:149" s="50" customFormat="1" ht="13.5" customHeight="1">
      <c r="A9" s="277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9"/>
      <c r="AG9" s="277"/>
      <c r="AH9" s="278"/>
      <c r="AI9" s="278"/>
      <c r="AJ9" s="278"/>
      <c r="AK9" s="278"/>
      <c r="AL9" s="278"/>
      <c r="AM9" s="278"/>
      <c r="AN9" s="278"/>
      <c r="AO9" s="279"/>
      <c r="AP9" s="277"/>
      <c r="AQ9" s="278"/>
      <c r="AR9" s="278"/>
      <c r="AS9" s="278"/>
      <c r="AT9" s="278"/>
      <c r="AU9" s="278"/>
      <c r="AV9" s="278"/>
      <c r="AW9" s="278"/>
      <c r="AX9" s="279"/>
      <c r="AY9" s="213" t="s">
        <v>9</v>
      </c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</row>
    <row r="10" spans="1:149" s="50" customFormat="1" ht="67.5" customHeight="1">
      <c r="A10" s="277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9"/>
      <c r="AG10" s="277"/>
      <c r="AH10" s="278"/>
      <c r="AI10" s="278"/>
      <c r="AJ10" s="278"/>
      <c r="AK10" s="278"/>
      <c r="AL10" s="278"/>
      <c r="AM10" s="278"/>
      <c r="AN10" s="278"/>
      <c r="AO10" s="279"/>
      <c r="AP10" s="277"/>
      <c r="AQ10" s="278"/>
      <c r="AR10" s="278"/>
      <c r="AS10" s="278"/>
      <c r="AT10" s="278"/>
      <c r="AU10" s="278"/>
      <c r="AV10" s="278"/>
      <c r="AW10" s="278"/>
      <c r="AX10" s="279"/>
      <c r="AY10" s="213" t="s">
        <v>114</v>
      </c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5"/>
      <c r="CF10" s="283" t="s">
        <v>124</v>
      </c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84"/>
      <c r="DG10" s="284"/>
      <c r="DH10" s="284"/>
      <c r="DI10" s="284"/>
      <c r="DJ10" s="284"/>
      <c r="DK10" s="284"/>
      <c r="DL10" s="285"/>
      <c r="DM10" s="283" t="s">
        <v>125</v>
      </c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4"/>
      <c r="DY10" s="284"/>
      <c r="DZ10" s="284"/>
      <c r="EA10" s="284"/>
      <c r="EB10" s="284"/>
      <c r="EC10" s="284"/>
      <c r="ED10" s="284"/>
      <c r="EE10" s="284"/>
      <c r="EF10" s="284"/>
      <c r="EG10" s="284"/>
      <c r="EH10" s="284"/>
      <c r="EI10" s="284"/>
      <c r="EJ10" s="284"/>
      <c r="EK10" s="284"/>
      <c r="EL10" s="284"/>
      <c r="EM10" s="284"/>
      <c r="EN10" s="284"/>
      <c r="EO10" s="284"/>
      <c r="EP10" s="284"/>
      <c r="EQ10" s="284"/>
      <c r="ER10" s="284"/>
      <c r="ES10" s="285"/>
    </row>
    <row r="11" spans="1:149" s="50" customFormat="1" ht="51" customHeight="1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2"/>
      <c r="AG11" s="280"/>
      <c r="AH11" s="281"/>
      <c r="AI11" s="281"/>
      <c r="AJ11" s="281"/>
      <c r="AK11" s="281"/>
      <c r="AL11" s="281"/>
      <c r="AM11" s="281"/>
      <c r="AN11" s="281"/>
      <c r="AO11" s="282"/>
      <c r="AP11" s="280"/>
      <c r="AQ11" s="281"/>
      <c r="AR11" s="281"/>
      <c r="AS11" s="281"/>
      <c r="AT11" s="281"/>
      <c r="AU11" s="281"/>
      <c r="AV11" s="281"/>
      <c r="AW11" s="281"/>
      <c r="AX11" s="282"/>
      <c r="AY11" s="271" t="s">
        <v>294</v>
      </c>
      <c r="AZ11" s="272"/>
      <c r="BA11" s="272"/>
      <c r="BB11" s="272"/>
      <c r="BC11" s="272"/>
      <c r="BD11" s="272"/>
      <c r="BE11" s="272"/>
      <c r="BF11" s="272"/>
      <c r="BG11" s="272"/>
      <c r="BH11" s="272"/>
      <c r="BI11" s="273"/>
      <c r="BJ11" s="271" t="s">
        <v>365</v>
      </c>
      <c r="BK11" s="272"/>
      <c r="BL11" s="272"/>
      <c r="BM11" s="272"/>
      <c r="BN11" s="272"/>
      <c r="BO11" s="272"/>
      <c r="BP11" s="272"/>
      <c r="BQ11" s="272"/>
      <c r="BR11" s="272"/>
      <c r="BS11" s="272"/>
      <c r="BT11" s="273"/>
      <c r="BU11" s="271" t="s">
        <v>366</v>
      </c>
      <c r="BV11" s="272"/>
      <c r="BW11" s="272"/>
      <c r="BX11" s="272"/>
      <c r="BY11" s="272"/>
      <c r="BZ11" s="272"/>
      <c r="CA11" s="272"/>
      <c r="CB11" s="272"/>
      <c r="CC11" s="272"/>
      <c r="CD11" s="272"/>
      <c r="CE11" s="273"/>
      <c r="CF11" s="271" t="s">
        <v>294</v>
      </c>
      <c r="CG11" s="272"/>
      <c r="CH11" s="272"/>
      <c r="CI11" s="272"/>
      <c r="CJ11" s="272"/>
      <c r="CK11" s="272"/>
      <c r="CL11" s="272"/>
      <c r="CM11" s="272"/>
      <c r="CN11" s="272"/>
      <c r="CO11" s="272"/>
      <c r="CP11" s="273"/>
      <c r="CQ11" s="271" t="s">
        <v>365</v>
      </c>
      <c r="CR11" s="272"/>
      <c r="CS11" s="272"/>
      <c r="CT11" s="272"/>
      <c r="CU11" s="272"/>
      <c r="CV11" s="272"/>
      <c r="CW11" s="272"/>
      <c r="CX11" s="272"/>
      <c r="CY11" s="272"/>
      <c r="CZ11" s="272"/>
      <c r="DA11" s="273"/>
      <c r="DB11" s="271" t="s">
        <v>366</v>
      </c>
      <c r="DC11" s="272"/>
      <c r="DD11" s="272"/>
      <c r="DE11" s="272"/>
      <c r="DF11" s="272"/>
      <c r="DG11" s="272"/>
      <c r="DH11" s="272"/>
      <c r="DI11" s="272"/>
      <c r="DJ11" s="272"/>
      <c r="DK11" s="272"/>
      <c r="DL11" s="273"/>
      <c r="DM11" s="271" t="s">
        <v>294</v>
      </c>
      <c r="DN11" s="272"/>
      <c r="DO11" s="272"/>
      <c r="DP11" s="272"/>
      <c r="DQ11" s="272"/>
      <c r="DR11" s="272"/>
      <c r="DS11" s="272"/>
      <c r="DT11" s="272"/>
      <c r="DU11" s="272"/>
      <c r="DV11" s="272"/>
      <c r="DW11" s="273"/>
      <c r="DX11" s="271" t="s">
        <v>256</v>
      </c>
      <c r="DY11" s="272"/>
      <c r="DZ11" s="272"/>
      <c r="EA11" s="272"/>
      <c r="EB11" s="272"/>
      <c r="EC11" s="272"/>
      <c r="ED11" s="272"/>
      <c r="EE11" s="272"/>
      <c r="EF11" s="272"/>
      <c r="EG11" s="272"/>
      <c r="EH11" s="273"/>
      <c r="EI11" s="271" t="s">
        <v>257</v>
      </c>
      <c r="EJ11" s="272"/>
      <c r="EK11" s="272"/>
      <c r="EL11" s="272"/>
      <c r="EM11" s="272"/>
      <c r="EN11" s="272"/>
      <c r="EO11" s="272"/>
      <c r="EP11" s="272"/>
      <c r="EQ11" s="272"/>
      <c r="ER11" s="272"/>
      <c r="ES11" s="273"/>
    </row>
    <row r="12" spans="1:149" s="104" customFormat="1" ht="12.75">
      <c r="A12" s="267">
        <v>1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>
        <v>2</v>
      </c>
      <c r="AH12" s="267"/>
      <c r="AI12" s="267"/>
      <c r="AJ12" s="267"/>
      <c r="AK12" s="267"/>
      <c r="AL12" s="267"/>
      <c r="AM12" s="267"/>
      <c r="AN12" s="267"/>
      <c r="AO12" s="267"/>
      <c r="AP12" s="267">
        <v>3</v>
      </c>
      <c r="AQ12" s="267"/>
      <c r="AR12" s="267"/>
      <c r="AS12" s="267"/>
      <c r="AT12" s="267"/>
      <c r="AU12" s="267"/>
      <c r="AV12" s="267"/>
      <c r="AW12" s="267"/>
      <c r="AX12" s="267"/>
      <c r="AY12" s="267">
        <v>4</v>
      </c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>
        <v>5</v>
      </c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>
        <v>6</v>
      </c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>
        <v>7</v>
      </c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>
        <v>8</v>
      </c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>
        <v>9</v>
      </c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>
        <v>10</v>
      </c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>
        <v>11</v>
      </c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>
        <v>12</v>
      </c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</row>
    <row r="13" spans="1:149" s="105" customFormat="1" ht="30.75" customHeight="1">
      <c r="A13" s="264" t="s">
        <v>115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6"/>
      <c r="AG13" s="269" t="s">
        <v>128</v>
      </c>
      <c r="AH13" s="269"/>
      <c r="AI13" s="269"/>
      <c r="AJ13" s="269"/>
      <c r="AK13" s="269"/>
      <c r="AL13" s="269"/>
      <c r="AM13" s="269"/>
      <c r="AN13" s="269"/>
      <c r="AO13" s="269"/>
      <c r="AP13" s="260" t="s">
        <v>258</v>
      </c>
      <c r="AQ13" s="260"/>
      <c r="AR13" s="260"/>
      <c r="AS13" s="260"/>
      <c r="AT13" s="260"/>
      <c r="AU13" s="260"/>
      <c r="AV13" s="260"/>
      <c r="AW13" s="260"/>
      <c r="AX13" s="260"/>
      <c r="AY13" s="268">
        <f>'4. Таблица 2'!E37</f>
        <v>15779179</v>
      </c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8">
        <f>BR28</f>
        <v>9853989</v>
      </c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8">
        <f>BR33</f>
        <v>9853989</v>
      </c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8">
        <f>AY13</f>
        <v>15779179</v>
      </c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70">
        <f>BJ13</f>
        <v>9853989</v>
      </c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>
        <f>BU13</f>
        <v>9853989</v>
      </c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</row>
    <row r="14" spans="1:149" s="105" customFormat="1" ht="53.25" customHeight="1">
      <c r="A14" s="263" t="s">
        <v>116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9" t="s">
        <v>259</v>
      </c>
      <c r="AH14" s="269"/>
      <c r="AI14" s="269"/>
      <c r="AJ14" s="269"/>
      <c r="AK14" s="269"/>
      <c r="AL14" s="269"/>
      <c r="AM14" s="269"/>
      <c r="AN14" s="269"/>
      <c r="AO14" s="269"/>
      <c r="AP14" s="260" t="s">
        <v>258</v>
      </c>
      <c r="AQ14" s="260"/>
      <c r="AR14" s="260"/>
      <c r="AS14" s="260"/>
      <c r="AT14" s="260"/>
      <c r="AU14" s="260"/>
      <c r="AV14" s="260"/>
      <c r="AW14" s="260"/>
      <c r="AX14" s="260"/>
      <c r="AY14" s="260">
        <v>940895.08</v>
      </c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</row>
    <row r="15" spans="1:149" s="105" customFormat="1" ht="15" customHeight="1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9"/>
      <c r="AH15" s="269"/>
      <c r="AI15" s="269"/>
      <c r="AJ15" s="269"/>
      <c r="AK15" s="269"/>
      <c r="AL15" s="269"/>
      <c r="AM15" s="269"/>
      <c r="AN15" s="269"/>
      <c r="AO15" s="269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</row>
    <row r="16" spans="1:149" s="105" customFormat="1" ht="26.25" customHeight="1">
      <c r="A16" s="263" t="s">
        <v>117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9" t="s">
        <v>260</v>
      </c>
      <c r="AH16" s="269"/>
      <c r="AI16" s="269"/>
      <c r="AJ16" s="269"/>
      <c r="AK16" s="269"/>
      <c r="AL16" s="269"/>
      <c r="AM16" s="269"/>
      <c r="AN16" s="269"/>
      <c r="AO16" s="269"/>
      <c r="AP16" s="260" t="s">
        <v>258</v>
      </c>
      <c r="AQ16" s="260"/>
      <c r="AR16" s="260"/>
      <c r="AS16" s="260"/>
      <c r="AT16" s="260"/>
      <c r="AU16" s="260"/>
      <c r="AV16" s="260"/>
      <c r="AW16" s="260"/>
      <c r="AX16" s="260"/>
      <c r="AY16" s="268">
        <f>AY13-AY14</f>
        <v>14838283.92</v>
      </c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</row>
    <row r="17" spans="1:149" s="105" customFormat="1" ht="15" customHeight="1">
      <c r="A17" s="26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9"/>
      <c r="AH17" s="269"/>
      <c r="AI17" s="269"/>
      <c r="AJ17" s="269"/>
      <c r="AK17" s="269"/>
      <c r="AL17" s="269"/>
      <c r="AM17" s="269"/>
      <c r="AN17" s="269"/>
      <c r="AO17" s="269"/>
      <c r="AP17" s="260">
        <v>2018</v>
      </c>
      <c r="AQ17" s="260"/>
      <c r="AR17" s="260"/>
      <c r="AS17" s="260"/>
      <c r="AT17" s="260"/>
      <c r="AU17" s="260"/>
      <c r="AV17" s="260"/>
      <c r="AW17" s="260"/>
      <c r="AX17" s="260"/>
      <c r="AY17" s="268">
        <f>AY13</f>
        <v>15779179</v>
      </c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8">
        <f>CF13</f>
        <v>15779179</v>
      </c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0"/>
      <c r="DV17" s="260"/>
      <c r="DW17" s="260"/>
      <c r="DX17" s="260"/>
      <c r="DY17" s="260"/>
      <c r="DZ17" s="260"/>
      <c r="EA17" s="260"/>
      <c r="EB17" s="260"/>
      <c r="EC17" s="260"/>
      <c r="ED17" s="260"/>
      <c r="EE17" s="260"/>
      <c r="EF17" s="260"/>
      <c r="EG17" s="260"/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</row>
    <row r="18" spans="1:149" s="105" customFormat="1" ht="15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9"/>
      <c r="AH18" s="269"/>
      <c r="AI18" s="269"/>
      <c r="AJ18" s="269"/>
      <c r="AK18" s="269"/>
      <c r="AL18" s="269"/>
      <c r="AM18" s="269"/>
      <c r="AN18" s="269"/>
      <c r="AO18" s="269"/>
      <c r="AP18" s="260">
        <v>2019</v>
      </c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8">
        <f>BR28</f>
        <v>9853989</v>
      </c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8">
        <f>BJ18</f>
        <v>9853989</v>
      </c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0"/>
      <c r="DN18" s="260"/>
      <c r="DO18" s="260"/>
      <c r="DP18" s="260"/>
      <c r="DQ18" s="260"/>
      <c r="DR18" s="260"/>
      <c r="DS18" s="260"/>
      <c r="DT18" s="260"/>
      <c r="DU18" s="260"/>
      <c r="DV18" s="260"/>
      <c r="DW18" s="260"/>
      <c r="DX18" s="260"/>
      <c r="DY18" s="260"/>
      <c r="DZ18" s="260"/>
      <c r="EA18" s="260"/>
      <c r="EB18" s="260"/>
      <c r="EC18" s="260"/>
      <c r="ED18" s="260"/>
      <c r="EE18" s="260"/>
      <c r="EF18" s="260"/>
      <c r="EG18" s="260"/>
      <c r="EH18" s="260"/>
      <c r="EI18" s="260"/>
      <c r="EJ18" s="260"/>
      <c r="EK18" s="260"/>
      <c r="EL18" s="260"/>
      <c r="EM18" s="260"/>
      <c r="EN18" s="260"/>
      <c r="EO18" s="260"/>
      <c r="EP18" s="260"/>
      <c r="EQ18" s="260"/>
      <c r="ER18" s="260"/>
      <c r="ES18" s="260"/>
    </row>
    <row r="19" spans="1:149" s="105" customFormat="1" ht="15" customHeight="1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9"/>
      <c r="AH19" s="269"/>
      <c r="AI19" s="269"/>
      <c r="AJ19" s="269"/>
      <c r="AK19" s="269"/>
      <c r="AL19" s="269"/>
      <c r="AM19" s="269"/>
      <c r="AN19" s="269"/>
      <c r="AO19" s="269"/>
      <c r="AP19" s="260">
        <v>2020</v>
      </c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8">
        <f>BR33</f>
        <v>9853989</v>
      </c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8">
        <f>BU19</f>
        <v>9853989</v>
      </c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0"/>
      <c r="DN19" s="260"/>
      <c r="DO19" s="260"/>
      <c r="DP19" s="260"/>
      <c r="DQ19" s="260"/>
      <c r="DR19" s="260"/>
      <c r="DS19" s="260"/>
      <c r="DT19" s="260"/>
      <c r="DU19" s="260"/>
      <c r="DV19" s="260"/>
      <c r="DW19" s="260"/>
      <c r="DX19" s="260"/>
      <c r="DY19" s="260"/>
      <c r="DZ19" s="260"/>
      <c r="EA19" s="260"/>
      <c r="EB19" s="260"/>
      <c r="EC19" s="260"/>
      <c r="ED19" s="260"/>
      <c r="EE19" s="260"/>
      <c r="EF19" s="260"/>
      <c r="EG19" s="260"/>
      <c r="EH19" s="260"/>
      <c r="EI19" s="260"/>
      <c r="EJ19" s="260"/>
      <c r="EK19" s="260"/>
      <c r="EL19" s="260"/>
      <c r="EM19" s="260"/>
      <c r="EN19" s="260"/>
      <c r="EO19" s="260"/>
      <c r="EP19" s="260"/>
      <c r="EQ19" s="260"/>
      <c r="ER19" s="260"/>
      <c r="ES19" s="260"/>
    </row>
    <row r="20" spans="1:89" ht="12.75">
      <c r="A20" s="142"/>
      <c r="B20" s="142"/>
      <c r="C20" s="143" t="s">
        <v>354</v>
      </c>
      <c r="D20" s="142"/>
      <c r="E20" s="142"/>
      <c r="F20" s="142"/>
      <c r="G20" s="142"/>
      <c r="H20" s="142"/>
      <c r="I20" s="142"/>
      <c r="J20" s="142"/>
      <c r="K20" s="142"/>
      <c r="L20" s="142" t="s">
        <v>355</v>
      </c>
      <c r="M20" s="286" t="s">
        <v>356</v>
      </c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287">
        <f>'4. Таблица 2'!K37</f>
        <v>1910510</v>
      </c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287"/>
      <c r="CH20" s="287"/>
      <c r="CI20" s="287"/>
      <c r="CJ20" s="287"/>
      <c r="CK20" s="287"/>
    </row>
    <row r="21" spans="1:89" ht="12.7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 t="s">
        <v>357</v>
      </c>
      <c r="M21" s="142" t="s">
        <v>358</v>
      </c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2"/>
      <c r="BH21" s="142"/>
      <c r="BI21" s="142"/>
      <c r="BJ21" s="142"/>
      <c r="BK21" s="145">
        <v>7870065</v>
      </c>
      <c r="BL21" s="145"/>
      <c r="BM21" s="145"/>
      <c r="BN21" s="145"/>
      <c r="BO21" s="145"/>
      <c r="BP21" s="145"/>
      <c r="BQ21" s="145"/>
      <c r="BR21" s="287">
        <v>7943479</v>
      </c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  <c r="CC21" s="287"/>
      <c r="CD21" s="287"/>
      <c r="CE21" s="287"/>
      <c r="CF21" s="287"/>
      <c r="CG21" s="287"/>
      <c r="CH21" s="287"/>
      <c r="CI21" s="287"/>
      <c r="CJ21" s="287"/>
      <c r="CK21" s="287"/>
    </row>
    <row r="22" spans="1:89" ht="12.7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 t="s">
        <v>359</v>
      </c>
      <c r="M22" s="142" t="s">
        <v>360</v>
      </c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287">
        <v>5925190</v>
      </c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</row>
    <row r="23" spans="1:89" ht="12.7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 t="s">
        <v>361</v>
      </c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288">
        <f>BR20+BR21+BR22</f>
        <v>15779179</v>
      </c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8"/>
      <c r="CI23" s="288"/>
      <c r="CJ23" s="288"/>
      <c r="CK23" s="288"/>
    </row>
    <row r="24" spans="1:89" ht="12.7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</row>
    <row r="25" spans="1:89" ht="12.75">
      <c r="A25" s="142"/>
      <c r="B25" s="142"/>
      <c r="C25" s="143" t="s">
        <v>362</v>
      </c>
      <c r="D25" s="142"/>
      <c r="E25" s="142"/>
      <c r="F25" s="142"/>
      <c r="G25" s="142"/>
      <c r="H25" s="142"/>
      <c r="I25" s="142"/>
      <c r="J25" s="142"/>
      <c r="K25" s="142"/>
      <c r="L25" s="142" t="s">
        <v>355</v>
      </c>
      <c r="M25" s="286" t="s">
        <v>356</v>
      </c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287">
        <f>BR20</f>
        <v>1910510</v>
      </c>
      <c r="BS25" s="287"/>
      <c r="BT25" s="287"/>
      <c r="BU25" s="287"/>
      <c r="BV25" s="287"/>
      <c r="BW25" s="287"/>
      <c r="BX25" s="287"/>
      <c r="BY25" s="287"/>
      <c r="BZ25" s="287"/>
      <c r="CA25" s="287"/>
      <c r="CB25" s="287"/>
      <c r="CC25" s="287"/>
      <c r="CD25" s="287"/>
      <c r="CE25" s="287"/>
      <c r="CF25" s="287"/>
      <c r="CG25" s="287"/>
      <c r="CH25" s="287"/>
      <c r="CI25" s="287"/>
      <c r="CJ25" s="287"/>
      <c r="CK25" s="287"/>
    </row>
    <row r="26" spans="1:89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 t="s">
        <v>357</v>
      </c>
      <c r="M26" s="142" t="s">
        <v>358</v>
      </c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2"/>
      <c r="BH26" s="142"/>
      <c r="BI26" s="142"/>
      <c r="BJ26" s="142"/>
      <c r="BK26" s="145">
        <v>7870065</v>
      </c>
      <c r="BL26" s="145"/>
      <c r="BM26" s="145"/>
      <c r="BN26" s="145"/>
      <c r="BO26" s="145"/>
      <c r="BP26" s="145"/>
      <c r="BQ26" s="145"/>
      <c r="BR26" s="287">
        <f>BR21</f>
        <v>7943479</v>
      </c>
      <c r="BS26" s="287"/>
      <c r="BT26" s="287"/>
      <c r="BU26" s="287"/>
      <c r="BV26" s="287"/>
      <c r="BW26" s="287"/>
      <c r="BX26" s="287"/>
      <c r="BY26" s="287"/>
      <c r="BZ26" s="287"/>
      <c r="CA26" s="287"/>
      <c r="CB26" s="287"/>
      <c r="CC26" s="287"/>
      <c r="CD26" s="287"/>
      <c r="CE26" s="287"/>
      <c r="CF26" s="287"/>
      <c r="CG26" s="287"/>
      <c r="CH26" s="287"/>
      <c r="CI26" s="287"/>
      <c r="CJ26" s="287"/>
      <c r="CK26" s="287"/>
    </row>
    <row r="27" spans="1:89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 t="s">
        <v>359</v>
      </c>
      <c r="M27" s="142" t="s">
        <v>360</v>
      </c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287">
        <v>0</v>
      </c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287"/>
      <c r="CI27" s="287"/>
      <c r="CJ27" s="287"/>
      <c r="CK27" s="287"/>
    </row>
    <row r="28" spans="1:89" ht="12.7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 t="s">
        <v>361</v>
      </c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288">
        <f>BR25+BR26+BR27</f>
        <v>9853989</v>
      </c>
      <c r="BS28" s="288"/>
      <c r="BT28" s="288"/>
      <c r="BU28" s="288"/>
      <c r="BV28" s="288"/>
      <c r="BW28" s="288"/>
      <c r="BX28" s="288"/>
      <c r="BY28" s="288"/>
      <c r="BZ28" s="288"/>
      <c r="CA28" s="288"/>
      <c r="CB28" s="288"/>
      <c r="CC28" s="288"/>
      <c r="CD28" s="288"/>
      <c r="CE28" s="288"/>
      <c r="CF28" s="288"/>
      <c r="CG28" s="288"/>
      <c r="CH28" s="288"/>
      <c r="CI28" s="288"/>
      <c r="CJ28" s="288"/>
      <c r="CK28" s="288"/>
    </row>
    <row r="29" spans="1:89" ht="12.7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</row>
    <row r="30" spans="1:89" ht="12.75">
      <c r="A30" s="142"/>
      <c r="B30" s="142"/>
      <c r="C30" s="143" t="s">
        <v>363</v>
      </c>
      <c r="D30" s="142"/>
      <c r="E30" s="142"/>
      <c r="F30" s="142"/>
      <c r="G30" s="142"/>
      <c r="H30" s="142"/>
      <c r="I30" s="142"/>
      <c r="J30" s="142"/>
      <c r="K30" s="142"/>
      <c r="L30" s="142" t="s">
        <v>355</v>
      </c>
      <c r="M30" s="286" t="s">
        <v>356</v>
      </c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287">
        <f>BR25</f>
        <v>1910510</v>
      </c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</row>
    <row r="31" spans="1:89" ht="12.7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 t="s">
        <v>357</v>
      </c>
      <c r="M31" s="142" t="s">
        <v>358</v>
      </c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2"/>
      <c r="BH31" s="142"/>
      <c r="BI31" s="142"/>
      <c r="BJ31" s="142"/>
      <c r="BK31" s="145">
        <v>7870065</v>
      </c>
      <c r="BL31" s="145"/>
      <c r="BM31" s="145"/>
      <c r="BN31" s="145"/>
      <c r="BO31" s="145"/>
      <c r="BP31" s="145"/>
      <c r="BQ31" s="145"/>
      <c r="BR31" s="287">
        <f>BR26</f>
        <v>7943479</v>
      </c>
      <c r="BS31" s="287"/>
      <c r="BT31" s="287"/>
      <c r="BU31" s="287"/>
      <c r="BV31" s="287"/>
      <c r="BW31" s="287"/>
      <c r="BX31" s="287"/>
      <c r="BY31" s="287"/>
      <c r="BZ31" s="287"/>
      <c r="CA31" s="287"/>
      <c r="CB31" s="287"/>
      <c r="CC31" s="287"/>
      <c r="CD31" s="287"/>
      <c r="CE31" s="287"/>
      <c r="CF31" s="287"/>
      <c r="CG31" s="287"/>
      <c r="CH31" s="287"/>
      <c r="CI31" s="287"/>
      <c r="CJ31" s="287"/>
      <c r="CK31" s="287"/>
    </row>
    <row r="32" spans="1:89" ht="12.7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 t="s">
        <v>359</v>
      </c>
      <c r="M32" s="142" t="s">
        <v>360</v>
      </c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287">
        <v>0</v>
      </c>
      <c r="BS32" s="287"/>
      <c r="BT32" s="287"/>
      <c r="BU32" s="287"/>
      <c r="BV32" s="287"/>
      <c r="BW32" s="287"/>
      <c r="BX32" s="287"/>
      <c r="BY32" s="287"/>
      <c r="BZ32" s="287"/>
      <c r="CA32" s="287"/>
      <c r="CB32" s="287"/>
      <c r="CC32" s="287"/>
      <c r="CD32" s="287"/>
      <c r="CE32" s="287"/>
      <c r="CF32" s="287"/>
      <c r="CG32" s="287"/>
      <c r="CH32" s="287"/>
      <c r="CI32" s="287"/>
      <c r="CJ32" s="287"/>
      <c r="CK32" s="287"/>
    </row>
    <row r="33" spans="1:89" ht="12.7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 t="s">
        <v>361</v>
      </c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288">
        <f>BR30+BR31+BR32</f>
        <v>9853989</v>
      </c>
      <c r="BS33" s="288"/>
      <c r="BT33" s="288"/>
      <c r="BU33" s="288"/>
      <c r="BV33" s="288"/>
      <c r="BW33" s="288"/>
      <c r="BX33" s="288"/>
      <c r="BY33" s="288"/>
      <c r="BZ33" s="288"/>
      <c r="CA33" s="288"/>
      <c r="CB33" s="288"/>
      <c r="CC33" s="288"/>
      <c r="CD33" s="288"/>
      <c r="CE33" s="288"/>
      <c r="CF33" s="288"/>
      <c r="CG33" s="288"/>
      <c r="CH33" s="288"/>
      <c r="CI33" s="288"/>
      <c r="CJ33" s="288"/>
      <c r="CK33" s="288"/>
    </row>
    <row r="34" spans="1:89" ht="12.7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</row>
    <row r="35" spans="1:89" ht="13.5" customHeight="1">
      <c r="A35" s="142"/>
      <c r="B35" s="142"/>
      <c r="C35" s="289" t="s">
        <v>364</v>
      </c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142"/>
    </row>
    <row r="36" spans="1:89" ht="12.7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</row>
  </sheetData>
  <sheetProtection/>
  <mergeCells count="133">
    <mergeCell ref="EI17:ES17"/>
    <mergeCell ref="BU17:CE17"/>
    <mergeCell ref="CF17:CP17"/>
    <mergeCell ref="CQ17:DA17"/>
    <mergeCell ref="DB17:DL17"/>
    <mergeCell ref="DM17:DW17"/>
    <mergeCell ref="DX17:EH17"/>
    <mergeCell ref="CQ18:DA18"/>
    <mergeCell ref="DB18:DL18"/>
    <mergeCell ref="DM18:DW18"/>
    <mergeCell ref="DX18:EH18"/>
    <mergeCell ref="EI18:ES18"/>
    <mergeCell ref="A17:AF17"/>
    <mergeCell ref="AG17:AO17"/>
    <mergeCell ref="AP17:AX17"/>
    <mergeCell ref="AY17:BI17"/>
    <mergeCell ref="BJ17:BT17"/>
    <mergeCell ref="BR32:CK32"/>
    <mergeCell ref="BR33:CK33"/>
    <mergeCell ref="C35:CJ35"/>
    <mergeCell ref="A18:AF18"/>
    <mergeCell ref="AG18:AO18"/>
    <mergeCell ref="AP18:AX18"/>
    <mergeCell ref="AY18:BI18"/>
    <mergeCell ref="BJ18:BT18"/>
    <mergeCell ref="BU18:CE18"/>
    <mergeCell ref="CF18:CP18"/>
    <mergeCell ref="BR26:CK26"/>
    <mergeCell ref="BR27:CK27"/>
    <mergeCell ref="BR28:CK28"/>
    <mergeCell ref="M30:AS30"/>
    <mergeCell ref="BR30:CK30"/>
    <mergeCell ref="BR31:CK31"/>
    <mergeCell ref="M20:AS20"/>
    <mergeCell ref="BR20:CK20"/>
    <mergeCell ref="BR21:CK21"/>
    <mergeCell ref="BR22:CK22"/>
    <mergeCell ref="BR23:CK23"/>
    <mergeCell ref="M25:AS25"/>
    <mergeCell ref="BR25:CK25"/>
    <mergeCell ref="A8:AF11"/>
    <mergeCell ref="CF10:DL10"/>
    <mergeCell ref="DM10:ES10"/>
    <mergeCell ref="AY8:ES8"/>
    <mergeCell ref="AY9:ES9"/>
    <mergeCell ref="AY10:CE10"/>
    <mergeCell ref="CQ11:DA11"/>
    <mergeCell ref="DB11:DL11"/>
    <mergeCell ref="DX11:EH11"/>
    <mergeCell ref="EI11:ES11"/>
    <mergeCell ref="EI13:ES13"/>
    <mergeCell ref="EI14:ES14"/>
    <mergeCell ref="CF15:CP15"/>
    <mergeCell ref="DX12:EH12"/>
    <mergeCell ref="DX13:EH13"/>
    <mergeCell ref="DX14:EH14"/>
    <mergeCell ref="DM15:DW15"/>
    <mergeCell ref="EI15:ES15"/>
    <mergeCell ref="DX15:EH15"/>
    <mergeCell ref="EI12:ES12"/>
    <mergeCell ref="A15:AF15"/>
    <mergeCell ref="AG15:AO15"/>
    <mergeCell ref="AP15:AX15"/>
    <mergeCell ref="AY15:BI15"/>
    <mergeCell ref="BJ15:BT15"/>
    <mergeCell ref="CF11:CP11"/>
    <mergeCell ref="AY11:BI11"/>
    <mergeCell ref="BJ11:BT11"/>
    <mergeCell ref="AP8:AX11"/>
    <mergeCell ref="AG8:AO11"/>
    <mergeCell ref="BU11:CE11"/>
    <mergeCell ref="CF13:CP13"/>
    <mergeCell ref="CF14:CP14"/>
    <mergeCell ref="DM16:DW16"/>
    <mergeCell ref="DM12:DW12"/>
    <mergeCell ref="DM13:DW13"/>
    <mergeCell ref="DM14:DW14"/>
    <mergeCell ref="CQ13:DA13"/>
    <mergeCell ref="CQ14:DA14"/>
    <mergeCell ref="DM11:DW11"/>
    <mergeCell ref="BU15:CE15"/>
    <mergeCell ref="DB12:DL12"/>
    <mergeCell ref="DB13:DL13"/>
    <mergeCell ref="DB14:DL14"/>
    <mergeCell ref="CQ15:DA15"/>
    <mergeCell ref="DB15:DL15"/>
    <mergeCell ref="CF12:CP12"/>
    <mergeCell ref="A16:AF16"/>
    <mergeCell ref="AG16:AO16"/>
    <mergeCell ref="AP16:AX16"/>
    <mergeCell ref="AY16:BI16"/>
    <mergeCell ref="BJ16:BT16"/>
    <mergeCell ref="BU16:CE16"/>
    <mergeCell ref="AY19:BI19"/>
    <mergeCell ref="CF16:CP16"/>
    <mergeCell ref="DX16:EH16"/>
    <mergeCell ref="EI16:ES16"/>
    <mergeCell ref="BU12:CE12"/>
    <mergeCell ref="BU13:CE13"/>
    <mergeCell ref="BU14:CE14"/>
    <mergeCell ref="CQ16:DA16"/>
    <mergeCell ref="DB16:DL16"/>
    <mergeCell ref="CQ12:DA12"/>
    <mergeCell ref="AY12:BI12"/>
    <mergeCell ref="AY13:BI13"/>
    <mergeCell ref="AG19:AO19"/>
    <mergeCell ref="AP19:AX19"/>
    <mergeCell ref="BJ19:BT19"/>
    <mergeCell ref="BU19:CE19"/>
    <mergeCell ref="AY14:BI14"/>
    <mergeCell ref="BJ12:BT12"/>
    <mergeCell ref="BJ13:BT13"/>
    <mergeCell ref="BJ14:BT14"/>
    <mergeCell ref="A3:ES3"/>
    <mergeCell ref="A19:AF19"/>
    <mergeCell ref="CF19:CP19"/>
    <mergeCell ref="CQ19:DA19"/>
    <mergeCell ref="DB19:DL19"/>
    <mergeCell ref="DM19:DW19"/>
    <mergeCell ref="DX19:EH19"/>
    <mergeCell ref="AG12:AO12"/>
    <mergeCell ref="AG13:AO13"/>
    <mergeCell ref="AG14:AO14"/>
    <mergeCell ref="A5:ES5"/>
    <mergeCell ref="EI19:ES19"/>
    <mergeCell ref="A1:ES1"/>
    <mergeCell ref="A4:ES4"/>
    <mergeCell ref="A14:AF14"/>
    <mergeCell ref="AP14:AX14"/>
    <mergeCell ref="A13:AF13"/>
    <mergeCell ref="AP13:AX13"/>
    <mergeCell ref="A12:AF12"/>
    <mergeCell ref="AP12:AX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27"/>
  <sheetViews>
    <sheetView view="pageBreakPreview" zoomScale="110" zoomScaleSheetLayoutView="110" zoomScalePageLayoutView="0" workbookViewId="0" topLeftCell="A1">
      <selection activeCell="CI11" sqref="CI11"/>
    </sheetView>
  </sheetViews>
  <sheetFormatPr defaultColWidth="0.875" defaultRowHeight="12" customHeight="1"/>
  <cols>
    <col min="1" max="52" width="0.875" style="44" customWidth="1"/>
    <col min="53" max="69" width="1.12109375" style="44" customWidth="1"/>
    <col min="70" max="70" width="6.125" style="44" customWidth="1"/>
    <col min="71" max="16384" width="0.875" style="44" customWidth="1"/>
  </cols>
  <sheetData>
    <row r="1" spans="1:70" ht="12" customHeight="1">
      <c r="A1" s="296" t="s">
        <v>88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</row>
    <row r="3" ht="3" customHeight="1"/>
    <row r="4" spans="1:70" s="47" customFormat="1" ht="14.25">
      <c r="A4" s="212" t="s">
        <v>69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</row>
    <row r="5" spans="1:70" s="47" customFormat="1" ht="14.25">
      <c r="A5" s="212" t="s">
        <v>261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</row>
    <row r="6" spans="1:70" s="47" customFormat="1" ht="14.25">
      <c r="A6" s="212" t="s">
        <v>373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</row>
    <row r="7" spans="1:70" s="47" customFormat="1" ht="14.25">
      <c r="A7" s="146" t="s">
        <v>129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</row>
    <row r="8" ht="10.5" customHeight="1"/>
    <row r="9" spans="1:70" ht="55.5" customHeight="1">
      <c r="A9" s="274" t="s">
        <v>4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6"/>
      <c r="AP9" s="274" t="s">
        <v>5</v>
      </c>
      <c r="AQ9" s="275"/>
      <c r="AR9" s="275"/>
      <c r="AS9" s="275"/>
      <c r="AT9" s="275"/>
      <c r="AU9" s="275"/>
      <c r="AV9" s="275"/>
      <c r="AW9" s="275"/>
      <c r="AX9" s="275"/>
      <c r="AY9" s="275"/>
      <c r="AZ9" s="276"/>
      <c r="BA9" s="274" t="s">
        <v>262</v>
      </c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6"/>
    </row>
    <row r="10" spans="1:70" s="42" customFormat="1" ht="12.75">
      <c r="A10" s="295">
        <v>1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>
        <v>2</v>
      </c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>
        <v>3</v>
      </c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</row>
    <row r="11" spans="1:70" ht="15" customHeight="1">
      <c r="A11" s="290" t="s">
        <v>37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2"/>
      <c r="AP11" s="293" t="s">
        <v>131</v>
      </c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4">
        <v>0</v>
      </c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</row>
    <row r="12" spans="1:70" ht="15" customHeight="1">
      <c r="A12" s="290" t="s">
        <v>38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2"/>
      <c r="AP12" s="293" t="s">
        <v>132</v>
      </c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4">
        <v>73888.29</v>
      </c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</row>
    <row r="13" spans="1:70" ht="15" customHeight="1">
      <c r="A13" s="290" t="s">
        <v>70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2"/>
      <c r="AP13" s="293" t="s">
        <v>133</v>
      </c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4">
        <v>192034.87</v>
      </c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</row>
    <row r="14" spans="1:70" ht="15" customHeight="1">
      <c r="A14" s="290"/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2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</row>
    <row r="15" spans="1:70" ht="15" customHeight="1">
      <c r="A15" s="290" t="s">
        <v>71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2"/>
      <c r="AP15" s="293" t="s">
        <v>134</v>
      </c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4">
        <v>118146.58</v>
      </c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</row>
    <row r="16" spans="1:70" ht="15" customHeight="1">
      <c r="A16" s="290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2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</row>
    <row r="18" spans="1:70" ht="12" customHeight="1">
      <c r="A18" s="296" t="s">
        <v>89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</row>
    <row r="20" ht="3" customHeight="1"/>
    <row r="21" spans="1:70" s="47" customFormat="1" ht="14.25">
      <c r="A21" s="297" t="s">
        <v>72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</row>
    <row r="22" ht="10.5" customHeight="1"/>
    <row r="23" spans="1:70" ht="44.25" customHeight="1">
      <c r="A23" s="274" t="s">
        <v>4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6"/>
      <c r="AP23" s="274" t="s">
        <v>5</v>
      </c>
      <c r="AQ23" s="275"/>
      <c r="AR23" s="275"/>
      <c r="AS23" s="275"/>
      <c r="AT23" s="275"/>
      <c r="AU23" s="275"/>
      <c r="AV23" s="275"/>
      <c r="AW23" s="275"/>
      <c r="AX23" s="275"/>
      <c r="AY23" s="275"/>
      <c r="AZ23" s="276"/>
      <c r="BA23" s="274" t="s">
        <v>263</v>
      </c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6"/>
    </row>
    <row r="24" spans="1:70" s="42" customFormat="1" ht="12.75">
      <c r="A24" s="295">
        <v>1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>
        <v>2</v>
      </c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>
        <v>3</v>
      </c>
      <c r="BB24" s="295"/>
      <c r="BC24" s="295"/>
      <c r="BD24" s="295"/>
      <c r="BE24" s="295"/>
      <c r="BF24" s="295"/>
      <c r="BG24" s="295"/>
      <c r="BH24" s="295"/>
      <c r="BI24" s="295"/>
      <c r="BJ24" s="295"/>
      <c r="BK24" s="295"/>
      <c r="BL24" s="295"/>
      <c r="BM24" s="295"/>
      <c r="BN24" s="295"/>
      <c r="BO24" s="295"/>
      <c r="BP24" s="295"/>
      <c r="BQ24" s="295"/>
      <c r="BR24" s="295"/>
    </row>
    <row r="25" spans="1:70" ht="15" customHeight="1">
      <c r="A25" s="290" t="s">
        <v>73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2"/>
      <c r="AP25" s="293" t="s">
        <v>131</v>
      </c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</row>
    <row r="26" spans="1:70" ht="73.5" customHeight="1">
      <c r="A26" s="290" t="s">
        <v>130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2"/>
      <c r="AP26" s="293" t="s">
        <v>132</v>
      </c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</row>
    <row r="27" spans="1:70" ht="31.5" customHeight="1">
      <c r="A27" s="290" t="s">
        <v>74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2"/>
      <c r="AP27" s="293" t="s">
        <v>133</v>
      </c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</row>
  </sheetData>
  <sheetProtection/>
  <mergeCells count="46">
    <mergeCell ref="A1:BR1"/>
    <mergeCell ref="A5:BR5"/>
    <mergeCell ref="A6:BR6"/>
    <mergeCell ref="A7:BR7"/>
    <mergeCell ref="A18:BR18"/>
    <mergeCell ref="A21:BR21"/>
    <mergeCell ref="A12:AO12"/>
    <mergeCell ref="AP12:AZ12"/>
    <mergeCell ref="BA12:BR12"/>
    <mergeCell ref="A14:AO14"/>
    <mergeCell ref="A23:AO23"/>
    <mergeCell ref="AP23:AZ23"/>
    <mergeCell ref="BA23:BR23"/>
    <mergeCell ref="A16:AO16"/>
    <mergeCell ref="AP16:AZ16"/>
    <mergeCell ref="BA16:BR16"/>
    <mergeCell ref="A24:AO24"/>
    <mergeCell ref="AP24:AZ24"/>
    <mergeCell ref="BA24:BR24"/>
    <mergeCell ref="AP14:AZ14"/>
    <mergeCell ref="BA14:BR14"/>
    <mergeCell ref="A11:AO11"/>
    <mergeCell ref="AP11:AZ11"/>
    <mergeCell ref="BA11:BR11"/>
    <mergeCell ref="A13:AO13"/>
    <mergeCell ref="AP13:AZ13"/>
    <mergeCell ref="AP26:AZ26"/>
    <mergeCell ref="BA26:BR26"/>
    <mergeCell ref="BA13:BR13"/>
    <mergeCell ref="A4:BR4"/>
    <mergeCell ref="A9:AO9"/>
    <mergeCell ref="AP9:AZ9"/>
    <mergeCell ref="BA9:BR9"/>
    <mergeCell ref="A10:AO10"/>
    <mergeCell ref="AP10:AZ10"/>
    <mergeCell ref="BA10:BR10"/>
    <mergeCell ref="A27:AO27"/>
    <mergeCell ref="AP27:AZ27"/>
    <mergeCell ref="BA27:BR27"/>
    <mergeCell ref="A15:AO15"/>
    <mergeCell ref="AP15:AZ15"/>
    <mergeCell ref="BA15:BR15"/>
    <mergeCell ref="A25:AO25"/>
    <mergeCell ref="AP25:AZ25"/>
    <mergeCell ref="BA25:BR25"/>
    <mergeCell ref="A26:AO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55"/>
  <sheetViews>
    <sheetView view="pageBreakPreview" zoomScaleSheetLayoutView="100" zoomScalePageLayoutView="0" workbookViewId="0" topLeftCell="A1">
      <selection activeCell="GC42" sqref="GC42"/>
    </sheetView>
  </sheetViews>
  <sheetFormatPr defaultColWidth="0.875" defaultRowHeight="12.75"/>
  <cols>
    <col min="1" max="16384" width="0.875" style="32" customWidth="1"/>
  </cols>
  <sheetData>
    <row r="1" spans="1:167" s="25" customFormat="1" ht="9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 t="s">
        <v>135</v>
      </c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</row>
    <row r="2" spans="1:167" s="25" customFormat="1" ht="9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 t="s">
        <v>136</v>
      </c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</row>
    <row r="3" spans="1:167" s="25" customFormat="1" ht="9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 t="s">
        <v>137</v>
      </c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</row>
    <row r="4" spans="1:167" s="25" customFormat="1" ht="9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 t="s">
        <v>138</v>
      </c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</row>
    <row r="5" spans="1:167" s="25" customFormat="1" ht="3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</row>
    <row r="6" spans="1:167" s="26" customFormat="1" ht="9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35" t="s">
        <v>139</v>
      </c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</row>
    <row r="7" spans="1:167" s="25" customFormat="1" ht="6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</row>
    <row r="8" spans="1:167" s="27" customFormat="1" ht="10.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344" t="s">
        <v>140</v>
      </c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344"/>
      <c r="CC8" s="344"/>
      <c r="CD8" s="344"/>
      <c r="CE8" s="344"/>
      <c r="CF8" s="344"/>
      <c r="CG8" s="344"/>
      <c r="CH8" s="344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  <c r="DB8" s="344"/>
      <c r="DC8" s="344"/>
      <c r="DD8" s="344"/>
      <c r="DE8" s="344"/>
      <c r="DF8" s="344"/>
      <c r="DG8" s="344"/>
      <c r="DH8" s="344"/>
      <c r="DI8" s="344"/>
      <c r="DJ8" s="344"/>
      <c r="DK8" s="344"/>
      <c r="DL8" s="344"/>
      <c r="DM8" s="344"/>
      <c r="DN8" s="344"/>
      <c r="DO8" s="344"/>
      <c r="DP8" s="344"/>
      <c r="DQ8" s="344"/>
      <c r="DR8" s="344"/>
      <c r="DS8" s="344"/>
      <c r="DT8" s="344"/>
      <c r="DU8" s="344"/>
      <c r="DV8" s="344"/>
      <c r="DW8" s="344"/>
      <c r="DX8" s="344"/>
      <c r="DY8" s="344"/>
      <c r="DZ8" s="344"/>
      <c r="EA8" s="344"/>
      <c r="EB8" s="344"/>
      <c r="EC8" s="344"/>
      <c r="ED8" s="344"/>
      <c r="EE8" s="344"/>
      <c r="EF8" s="344"/>
      <c r="EG8" s="344"/>
      <c r="EH8" s="344"/>
      <c r="EI8" s="344"/>
      <c r="EJ8" s="344"/>
      <c r="EK8" s="344"/>
      <c r="EL8" s="344"/>
      <c r="EM8" s="344"/>
      <c r="EN8" s="344"/>
      <c r="EO8" s="344"/>
      <c r="EP8" s="344"/>
      <c r="EQ8" s="344"/>
      <c r="ER8" s="344"/>
      <c r="ES8" s="344"/>
      <c r="ET8" s="344"/>
      <c r="EU8" s="344"/>
      <c r="EV8" s="344"/>
      <c r="EW8" s="344"/>
      <c r="EX8" s="344"/>
      <c r="EY8" s="344"/>
      <c r="EZ8" s="344"/>
      <c r="FA8" s="344"/>
      <c r="FB8" s="344"/>
      <c r="FC8" s="344"/>
      <c r="FD8" s="344"/>
      <c r="FE8" s="344"/>
      <c r="FF8" s="344"/>
      <c r="FG8" s="344"/>
      <c r="FH8" s="344"/>
      <c r="FI8" s="344"/>
      <c r="FJ8" s="344"/>
      <c r="FK8" s="344"/>
    </row>
    <row r="9" spans="1:167" s="27" customFormat="1" ht="10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384" t="s">
        <v>268</v>
      </c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  <c r="DG9" s="384"/>
      <c r="DH9" s="384"/>
      <c r="DI9" s="384"/>
      <c r="DJ9" s="384"/>
      <c r="DK9" s="384"/>
      <c r="DL9" s="384"/>
      <c r="DM9" s="384"/>
      <c r="DN9" s="384"/>
      <c r="DO9" s="384"/>
      <c r="DP9" s="384"/>
      <c r="DQ9" s="384"/>
      <c r="DR9" s="384"/>
      <c r="DS9" s="384"/>
      <c r="DT9" s="384"/>
      <c r="DU9" s="384"/>
      <c r="DV9" s="384"/>
      <c r="DW9" s="384"/>
      <c r="DX9" s="384"/>
      <c r="DY9" s="384"/>
      <c r="DZ9" s="384"/>
      <c r="EA9" s="384"/>
      <c r="EB9" s="384"/>
      <c r="EC9" s="384"/>
      <c r="ED9" s="384"/>
      <c r="EE9" s="384"/>
      <c r="EF9" s="384"/>
      <c r="EG9" s="384"/>
      <c r="EH9" s="384"/>
      <c r="EI9" s="384"/>
      <c r="EJ9" s="384"/>
      <c r="EK9" s="384"/>
      <c r="EL9" s="384"/>
      <c r="EM9" s="384"/>
      <c r="EN9" s="384"/>
      <c r="EO9" s="384"/>
      <c r="EP9" s="384"/>
      <c r="EQ9" s="384"/>
      <c r="ER9" s="384"/>
      <c r="ES9" s="384"/>
      <c r="ET9" s="384"/>
      <c r="EU9" s="384"/>
      <c r="EV9" s="384"/>
      <c r="EW9" s="384"/>
      <c r="EX9" s="384"/>
      <c r="EY9" s="384"/>
      <c r="EZ9" s="384"/>
      <c r="FA9" s="384"/>
      <c r="FB9" s="384"/>
      <c r="FC9" s="384"/>
      <c r="FD9" s="384"/>
      <c r="FE9" s="384"/>
      <c r="FF9" s="384"/>
      <c r="FG9" s="384"/>
      <c r="FH9" s="384"/>
      <c r="FI9" s="384"/>
      <c r="FJ9" s="384"/>
      <c r="FK9" s="384"/>
    </row>
    <row r="10" spans="1:167" s="25" customFormat="1" ht="9.7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318" t="s">
        <v>141</v>
      </c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  <c r="DQ10" s="318"/>
      <c r="DR10" s="318"/>
      <c r="DS10" s="318"/>
      <c r="DT10" s="318"/>
      <c r="DU10" s="318"/>
      <c r="DV10" s="318"/>
      <c r="DW10" s="318"/>
      <c r="DX10" s="318"/>
      <c r="DY10" s="318"/>
      <c r="DZ10" s="318"/>
      <c r="EA10" s="318"/>
      <c r="EB10" s="318"/>
      <c r="EC10" s="318"/>
      <c r="ED10" s="318"/>
      <c r="EE10" s="318"/>
      <c r="EF10" s="318"/>
      <c r="EG10" s="318"/>
      <c r="EH10" s="318"/>
      <c r="EI10" s="318"/>
      <c r="EJ10" s="318"/>
      <c r="EK10" s="318"/>
      <c r="EL10" s="318"/>
      <c r="EM10" s="318"/>
      <c r="EN10" s="318"/>
      <c r="EO10" s="318"/>
      <c r="EP10" s="318"/>
      <c r="EQ10" s="318"/>
      <c r="ER10" s="318"/>
      <c r="ES10" s="318"/>
      <c r="ET10" s="318"/>
      <c r="EU10" s="318"/>
      <c r="EV10" s="318"/>
      <c r="EW10" s="318"/>
      <c r="EX10" s="318"/>
      <c r="EY10" s="318"/>
      <c r="EZ10" s="318"/>
      <c r="FA10" s="318"/>
      <c r="FB10" s="318"/>
      <c r="FC10" s="318"/>
      <c r="FD10" s="318"/>
      <c r="FE10" s="318"/>
      <c r="FF10" s="318"/>
      <c r="FG10" s="318"/>
      <c r="FH10" s="318"/>
      <c r="FI10" s="318"/>
      <c r="FJ10" s="318"/>
      <c r="FK10" s="318"/>
    </row>
    <row r="11" spans="1:167" s="27" customFormat="1" ht="10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384"/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4"/>
      <c r="CF11" s="384"/>
      <c r="CG11" s="384"/>
      <c r="CH11" s="384"/>
      <c r="CI11" s="384"/>
      <c r="CJ11" s="384"/>
      <c r="CK11" s="384"/>
      <c r="CL11" s="384"/>
      <c r="CM11" s="384"/>
      <c r="CN11" s="384"/>
      <c r="CO11" s="384"/>
      <c r="CP11" s="384"/>
      <c r="CQ11" s="384"/>
      <c r="CR11" s="384"/>
      <c r="CS11" s="384"/>
      <c r="CT11" s="384"/>
      <c r="CU11" s="384"/>
      <c r="CV11" s="384"/>
      <c r="CW11" s="384"/>
      <c r="CX11" s="384"/>
      <c r="CY11" s="384"/>
      <c r="CZ11" s="384"/>
      <c r="DA11" s="384"/>
      <c r="DB11" s="384"/>
      <c r="DC11" s="384"/>
      <c r="DD11" s="384"/>
      <c r="DE11" s="384"/>
      <c r="DF11" s="384"/>
      <c r="DG11" s="384"/>
      <c r="DH11" s="384"/>
      <c r="DI11" s="384"/>
      <c r="DJ11" s="384"/>
      <c r="DK11" s="384"/>
      <c r="DL11" s="384"/>
      <c r="DM11" s="384"/>
      <c r="DN11" s="384"/>
      <c r="DO11" s="384"/>
      <c r="DP11" s="384"/>
      <c r="DQ11" s="384"/>
      <c r="DR11" s="384"/>
      <c r="DS11" s="384"/>
      <c r="DT11" s="384"/>
      <c r="DU11" s="384"/>
      <c r="DV11" s="384"/>
      <c r="DW11" s="384"/>
      <c r="DX11" s="384"/>
      <c r="DY11" s="384"/>
      <c r="DZ11" s="384"/>
      <c r="EA11" s="384"/>
      <c r="EB11" s="384"/>
      <c r="EC11" s="384"/>
      <c r="ED11" s="384"/>
      <c r="EE11" s="384"/>
      <c r="EF11" s="384"/>
      <c r="EG11" s="384"/>
      <c r="EH11" s="384"/>
      <c r="EI11" s="384"/>
      <c r="EJ11" s="384"/>
      <c r="EK11" s="384"/>
      <c r="EL11" s="384"/>
      <c r="EM11" s="384"/>
      <c r="EN11" s="384"/>
      <c r="EO11" s="384"/>
      <c r="EP11" s="384"/>
      <c r="EQ11" s="384"/>
      <c r="ER11" s="384"/>
      <c r="ES11" s="384"/>
      <c r="ET11" s="384"/>
      <c r="EU11" s="384"/>
      <c r="EV11" s="384"/>
      <c r="EW11" s="384"/>
      <c r="EX11" s="384"/>
      <c r="EY11" s="384"/>
      <c r="EZ11" s="384"/>
      <c r="FA11" s="384"/>
      <c r="FB11" s="384"/>
      <c r="FC11" s="384"/>
      <c r="FD11" s="384"/>
      <c r="FE11" s="384"/>
      <c r="FF11" s="384"/>
      <c r="FG11" s="384"/>
      <c r="FH11" s="384"/>
      <c r="FI11" s="384"/>
      <c r="FJ11" s="384"/>
      <c r="FK11" s="384"/>
    </row>
    <row r="12" spans="1:167" s="25" customFormat="1" ht="9.7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317" t="s">
        <v>142</v>
      </c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7"/>
      <c r="DO12" s="317"/>
      <c r="DP12" s="317"/>
      <c r="DQ12" s="317"/>
      <c r="DR12" s="317"/>
      <c r="DS12" s="317"/>
      <c r="DT12" s="317"/>
      <c r="DU12" s="317"/>
      <c r="DV12" s="317"/>
      <c r="DW12" s="317"/>
      <c r="DX12" s="317"/>
      <c r="DY12" s="317"/>
      <c r="DZ12" s="317"/>
      <c r="EA12" s="317"/>
      <c r="EB12" s="317"/>
      <c r="EC12" s="317"/>
      <c r="ED12" s="317"/>
      <c r="EE12" s="317"/>
      <c r="EF12" s="317"/>
      <c r="EG12" s="317"/>
      <c r="EH12" s="317"/>
      <c r="EI12" s="317"/>
      <c r="EJ12" s="317"/>
      <c r="EK12" s="317"/>
      <c r="EL12" s="317"/>
      <c r="EM12" s="317"/>
      <c r="EN12" s="317"/>
      <c r="EO12" s="317"/>
      <c r="EP12" s="317"/>
      <c r="EQ12" s="317"/>
      <c r="ER12" s="317"/>
      <c r="ES12" s="317"/>
      <c r="ET12" s="317"/>
      <c r="EU12" s="317"/>
      <c r="EV12" s="317"/>
      <c r="EW12" s="317"/>
      <c r="EX12" s="317"/>
      <c r="EY12" s="317"/>
      <c r="EZ12" s="317"/>
      <c r="FA12" s="317"/>
      <c r="FB12" s="317"/>
      <c r="FC12" s="317"/>
      <c r="FD12" s="317"/>
      <c r="FE12" s="317"/>
      <c r="FF12" s="317"/>
      <c r="FG12" s="317"/>
      <c r="FH12" s="317"/>
      <c r="FI12" s="317"/>
      <c r="FJ12" s="317"/>
      <c r="FK12" s="317"/>
    </row>
    <row r="13" spans="1:167" s="27" customFormat="1" ht="10.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109"/>
      <c r="CM13" s="109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9"/>
      <c r="DU13" s="109"/>
      <c r="DV13" s="109"/>
      <c r="DW13" s="109"/>
      <c r="DX13" s="109"/>
      <c r="DY13" s="304" t="s">
        <v>269</v>
      </c>
      <c r="DZ13" s="304"/>
      <c r="EA13" s="304"/>
      <c r="EB13" s="304"/>
      <c r="EC13" s="304"/>
      <c r="ED13" s="304"/>
      <c r="EE13" s="304"/>
      <c r="EF13" s="304"/>
      <c r="EG13" s="304"/>
      <c r="EH13" s="304"/>
      <c r="EI13" s="304"/>
      <c r="EJ13" s="304"/>
      <c r="EK13" s="304"/>
      <c r="EL13" s="304"/>
      <c r="EM13" s="304"/>
      <c r="EN13" s="304"/>
      <c r="EO13" s="304"/>
      <c r="EP13" s="304"/>
      <c r="EQ13" s="304"/>
      <c r="ER13" s="304"/>
      <c r="ES13" s="304"/>
      <c r="ET13" s="304"/>
      <c r="EU13" s="304"/>
      <c r="EV13" s="304"/>
      <c r="EW13" s="304"/>
      <c r="EX13" s="304"/>
      <c r="EY13" s="304"/>
      <c r="EZ13" s="304"/>
      <c r="FA13" s="304"/>
      <c r="FB13" s="304"/>
      <c r="FC13" s="304"/>
      <c r="FD13" s="304"/>
      <c r="FE13" s="304"/>
      <c r="FF13" s="304"/>
      <c r="FG13" s="304"/>
      <c r="FH13" s="304"/>
      <c r="FI13" s="304"/>
      <c r="FJ13" s="304"/>
      <c r="FK13" s="304"/>
    </row>
    <row r="14" spans="1:167" s="25" customFormat="1" ht="9.7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317" t="s">
        <v>99</v>
      </c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110"/>
      <c r="CM14" s="110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318" t="s">
        <v>100</v>
      </c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8"/>
      <c r="EL14" s="318"/>
      <c r="EM14" s="318"/>
      <c r="EN14" s="318"/>
      <c r="EO14" s="318"/>
      <c r="EP14" s="318"/>
      <c r="EQ14" s="318"/>
      <c r="ER14" s="318"/>
      <c r="ES14" s="318"/>
      <c r="ET14" s="318"/>
      <c r="EU14" s="318"/>
      <c r="EV14" s="318"/>
      <c r="EW14" s="318"/>
      <c r="EX14" s="318"/>
      <c r="EY14" s="318"/>
      <c r="EZ14" s="318"/>
      <c r="FA14" s="318"/>
      <c r="FB14" s="318"/>
      <c r="FC14" s="318"/>
      <c r="FD14" s="318"/>
      <c r="FE14" s="318"/>
      <c r="FF14" s="318"/>
      <c r="FG14" s="318"/>
      <c r="FH14" s="318"/>
      <c r="FI14" s="318"/>
      <c r="FJ14" s="318"/>
      <c r="FK14" s="318"/>
    </row>
    <row r="15" spans="1:167" s="27" customFormat="1" ht="10.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11" t="s">
        <v>101</v>
      </c>
      <c r="BQ15" s="300" t="s">
        <v>368</v>
      </c>
      <c r="BR15" s="300"/>
      <c r="BS15" s="300"/>
      <c r="BT15" s="300"/>
      <c r="BU15" s="300"/>
      <c r="BV15" s="383" t="s">
        <v>101</v>
      </c>
      <c r="BW15" s="383"/>
      <c r="BX15" s="300" t="s">
        <v>369</v>
      </c>
      <c r="BY15" s="300"/>
      <c r="BZ15" s="300"/>
      <c r="CA15" s="300"/>
      <c r="CB15" s="300"/>
      <c r="CC15" s="300"/>
      <c r="CD15" s="300"/>
      <c r="CE15" s="300"/>
      <c r="CF15" s="300"/>
      <c r="CG15" s="300"/>
      <c r="CH15" s="300"/>
      <c r="CI15" s="300"/>
      <c r="CJ15" s="300"/>
      <c r="CK15" s="300"/>
      <c r="CL15" s="300"/>
      <c r="CM15" s="300"/>
      <c r="CN15" s="300"/>
      <c r="CO15" s="300"/>
      <c r="CP15" s="300"/>
      <c r="CQ15" s="300"/>
      <c r="CR15" s="300"/>
      <c r="CS15" s="300"/>
      <c r="CT15" s="300"/>
      <c r="CU15" s="402">
        <v>20</v>
      </c>
      <c r="CV15" s="402"/>
      <c r="CW15" s="402"/>
      <c r="CX15" s="402"/>
      <c r="CY15" s="301" t="s">
        <v>270</v>
      </c>
      <c r="CZ15" s="301"/>
      <c r="DA15" s="301"/>
      <c r="DB15" s="383" t="s">
        <v>102</v>
      </c>
      <c r="DC15" s="383"/>
      <c r="DD15" s="383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11"/>
    </row>
    <row r="16" spans="1:167" s="28" customFormat="1" ht="15" customHeight="1">
      <c r="A16" s="112"/>
      <c r="B16" s="394" t="s">
        <v>75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F16" s="394"/>
      <c r="BG16" s="394"/>
      <c r="BH16" s="394"/>
      <c r="BI16" s="394"/>
      <c r="BJ16" s="394"/>
      <c r="BK16" s="394"/>
      <c r="BL16" s="394"/>
      <c r="BM16" s="394"/>
      <c r="BN16" s="394"/>
      <c r="BO16" s="394"/>
      <c r="BP16" s="394"/>
      <c r="BQ16" s="394"/>
      <c r="BR16" s="394"/>
      <c r="BS16" s="394"/>
      <c r="BT16" s="394"/>
      <c r="BU16" s="394"/>
      <c r="BV16" s="394"/>
      <c r="BW16" s="394"/>
      <c r="BX16" s="394"/>
      <c r="BY16" s="394"/>
      <c r="BZ16" s="394"/>
      <c r="CA16" s="394"/>
      <c r="CB16" s="394"/>
      <c r="CC16" s="394"/>
      <c r="CD16" s="394"/>
      <c r="CE16" s="394"/>
      <c r="CF16" s="394"/>
      <c r="CG16" s="394"/>
      <c r="CH16" s="394"/>
      <c r="CI16" s="394"/>
      <c r="CJ16" s="394"/>
      <c r="CK16" s="394"/>
      <c r="CL16" s="394"/>
      <c r="CM16" s="394"/>
      <c r="CN16" s="394"/>
      <c r="CO16" s="394"/>
      <c r="CP16" s="394"/>
      <c r="CQ16" s="394"/>
      <c r="CR16" s="394"/>
      <c r="CS16" s="394"/>
      <c r="CT16" s="394"/>
      <c r="CU16" s="394"/>
      <c r="CV16" s="394"/>
      <c r="CW16" s="394"/>
      <c r="CX16" s="394"/>
      <c r="CY16" s="394"/>
      <c r="CZ16" s="394"/>
      <c r="DA16" s="394"/>
      <c r="DB16" s="394"/>
      <c r="DC16" s="394"/>
      <c r="DD16" s="394"/>
      <c r="DE16" s="394"/>
      <c r="DF16" s="394"/>
      <c r="DG16" s="394"/>
      <c r="DH16" s="394"/>
      <c r="DI16" s="394"/>
      <c r="DJ16" s="394"/>
      <c r="DK16" s="394"/>
      <c r="DL16" s="394"/>
      <c r="DM16" s="394"/>
      <c r="DN16" s="394"/>
      <c r="DO16" s="394"/>
      <c r="DP16" s="394"/>
      <c r="DQ16" s="394"/>
      <c r="DR16" s="394"/>
      <c r="DS16" s="394"/>
      <c r="DT16" s="394"/>
      <c r="DU16" s="394"/>
      <c r="DV16" s="394"/>
      <c r="DW16" s="394"/>
      <c r="DX16" s="394"/>
      <c r="DY16" s="394"/>
      <c r="DZ16" s="394"/>
      <c r="EA16" s="394"/>
      <c r="EB16" s="394"/>
      <c r="EC16" s="394"/>
      <c r="ED16" s="394"/>
      <c r="EE16" s="394"/>
      <c r="EF16" s="394"/>
      <c r="EG16" s="394"/>
      <c r="EH16" s="394"/>
      <c r="EI16" s="394"/>
      <c r="EJ16" s="394"/>
      <c r="EK16" s="394"/>
      <c r="EL16" s="394"/>
      <c r="EM16" s="394"/>
      <c r="EN16" s="394"/>
      <c r="EO16" s="394"/>
      <c r="EP16" s="394"/>
      <c r="EQ16" s="394"/>
      <c r="ER16" s="394"/>
      <c r="ES16" s="394"/>
      <c r="ET16" s="394"/>
      <c r="EU16" s="394"/>
      <c r="EV16" s="394"/>
      <c r="EW16" s="394"/>
      <c r="EX16" s="394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</row>
    <row r="17" spans="1:167" s="27" customFormat="1" ht="12" customHeight="1" thickBot="1">
      <c r="A17" s="29"/>
      <c r="B17" s="108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08"/>
      <c r="EI17" s="113" t="s">
        <v>144</v>
      </c>
      <c r="EJ17" s="395" t="s">
        <v>270</v>
      </c>
      <c r="EK17" s="395"/>
      <c r="EL17" s="395"/>
      <c r="EM17" s="395"/>
      <c r="EN17" s="29" t="s">
        <v>145</v>
      </c>
      <c r="EO17" s="29"/>
      <c r="EP17" s="29"/>
      <c r="EQ17" s="29"/>
      <c r="ER17" s="108"/>
      <c r="ES17" s="108"/>
      <c r="ET17" s="108"/>
      <c r="EU17" s="108"/>
      <c r="EV17" s="108"/>
      <c r="EW17" s="108"/>
      <c r="EX17" s="108"/>
      <c r="EY17" s="108"/>
      <c r="EZ17" s="396" t="s">
        <v>86</v>
      </c>
      <c r="FA17" s="397"/>
      <c r="FB17" s="397"/>
      <c r="FC17" s="397"/>
      <c r="FD17" s="397"/>
      <c r="FE17" s="397"/>
      <c r="FF17" s="397"/>
      <c r="FG17" s="397"/>
      <c r="FH17" s="397"/>
      <c r="FI17" s="397"/>
      <c r="FJ17" s="397"/>
      <c r="FK17" s="398"/>
    </row>
    <row r="18" spans="1:167" s="27" customFormat="1" ht="12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29"/>
      <c r="EC18" s="29"/>
      <c r="ED18" s="29"/>
      <c r="EE18" s="29"/>
      <c r="EF18" s="114"/>
      <c r="EG18" s="114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6"/>
      <c r="ES18" s="116"/>
      <c r="ET18" s="116"/>
      <c r="EU18" s="116"/>
      <c r="EV18" s="108"/>
      <c r="EW18" s="115"/>
      <c r="EX18" s="116" t="s">
        <v>146</v>
      </c>
      <c r="EY18" s="108"/>
      <c r="EZ18" s="399" t="s">
        <v>143</v>
      </c>
      <c r="FA18" s="400"/>
      <c r="FB18" s="400"/>
      <c r="FC18" s="400"/>
      <c r="FD18" s="400"/>
      <c r="FE18" s="400"/>
      <c r="FF18" s="400"/>
      <c r="FG18" s="400"/>
      <c r="FH18" s="400"/>
      <c r="FI18" s="400"/>
      <c r="FJ18" s="400"/>
      <c r="FK18" s="401"/>
    </row>
    <row r="19" spans="1:167" s="27" customFormat="1" ht="10.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11" t="s">
        <v>147</v>
      </c>
      <c r="AR19" s="300" t="s">
        <v>284</v>
      </c>
      <c r="AS19" s="300"/>
      <c r="AT19" s="300"/>
      <c r="AU19" s="300"/>
      <c r="AV19" s="300"/>
      <c r="AW19" s="383" t="s">
        <v>101</v>
      </c>
      <c r="AX19" s="383"/>
      <c r="AY19" s="300" t="s">
        <v>271</v>
      </c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402">
        <v>20</v>
      </c>
      <c r="BW19" s="402"/>
      <c r="BX19" s="402"/>
      <c r="BY19" s="402"/>
      <c r="BZ19" s="301" t="s">
        <v>272</v>
      </c>
      <c r="CA19" s="301"/>
      <c r="CB19" s="301"/>
      <c r="CC19" s="383" t="s">
        <v>102</v>
      </c>
      <c r="CD19" s="383"/>
      <c r="CE19" s="383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11"/>
      <c r="ES19" s="111"/>
      <c r="ET19" s="111"/>
      <c r="EU19" s="111"/>
      <c r="EV19" s="108"/>
      <c r="EW19" s="108"/>
      <c r="EX19" s="111" t="s">
        <v>103</v>
      </c>
      <c r="EY19" s="108"/>
      <c r="EZ19" s="381" t="s">
        <v>280</v>
      </c>
      <c r="FA19" s="327"/>
      <c r="FB19" s="327"/>
      <c r="FC19" s="327"/>
      <c r="FD19" s="327"/>
      <c r="FE19" s="327"/>
      <c r="FF19" s="327"/>
      <c r="FG19" s="327"/>
      <c r="FH19" s="327"/>
      <c r="FI19" s="327"/>
      <c r="FJ19" s="327"/>
      <c r="FK19" s="382"/>
    </row>
    <row r="20" spans="1:167" s="27" customFormat="1" ht="10.5" customHeight="1">
      <c r="A20" s="108" t="s">
        <v>148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383" t="s">
        <v>273</v>
      </c>
      <c r="AP20" s="383"/>
      <c r="AQ20" s="383"/>
      <c r="AR20" s="383"/>
      <c r="AS20" s="383"/>
      <c r="AT20" s="383"/>
      <c r="AU20" s="383"/>
      <c r="AV20" s="383"/>
      <c r="AW20" s="383"/>
      <c r="AX20" s="383"/>
      <c r="AY20" s="383"/>
      <c r="AZ20" s="383"/>
      <c r="BA20" s="383"/>
      <c r="BB20" s="383"/>
      <c r="BC20" s="383"/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3"/>
      <c r="BP20" s="383"/>
      <c r="BQ20" s="383"/>
      <c r="BR20" s="383"/>
      <c r="BS20" s="383"/>
      <c r="BT20" s="383"/>
      <c r="BU20" s="383"/>
      <c r="BV20" s="383"/>
      <c r="BW20" s="383"/>
      <c r="BX20" s="383"/>
      <c r="BY20" s="383"/>
      <c r="BZ20" s="383"/>
      <c r="CA20" s="383"/>
      <c r="CB20" s="383"/>
      <c r="CC20" s="383"/>
      <c r="CD20" s="383"/>
      <c r="CE20" s="383"/>
      <c r="CF20" s="383"/>
      <c r="CG20" s="383"/>
      <c r="CH20" s="383"/>
      <c r="CI20" s="383"/>
      <c r="CJ20" s="383"/>
      <c r="CK20" s="383"/>
      <c r="CL20" s="383"/>
      <c r="CM20" s="383"/>
      <c r="CN20" s="383"/>
      <c r="CO20" s="383"/>
      <c r="CP20" s="383"/>
      <c r="CQ20" s="383"/>
      <c r="CR20" s="383"/>
      <c r="CS20" s="383"/>
      <c r="CT20" s="383"/>
      <c r="CU20" s="383"/>
      <c r="CV20" s="383"/>
      <c r="CW20" s="383"/>
      <c r="CX20" s="383"/>
      <c r="CY20" s="383"/>
      <c r="CZ20" s="383"/>
      <c r="DA20" s="383"/>
      <c r="DB20" s="383"/>
      <c r="DC20" s="383"/>
      <c r="DD20" s="383"/>
      <c r="DE20" s="383"/>
      <c r="DF20" s="383"/>
      <c r="DG20" s="383"/>
      <c r="DH20" s="383"/>
      <c r="DI20" s="383"/>
      <c r="DJ20" s="383"/>
      <c r="DK20" s="383"/>
      <c r="DL20" s="383"/>
      <c r="DM20" s="383"/>
      <c r="DN20" s="383"/>
      <c r="DO20" s="383"/>
      <c r="DP20" s="383"/>
      <c r="DQ20" s="383"/>
      <c r="DR20" s="383"/>
      <c r="DS20" s="383"/>
      <c r="DT20" s="383"/>
      <c r="DU20" s="383"/>
      <c r="DV20" s="383"/>
      <c r="DW20" s="383"/>
      <c r="DX20" s="383"/>
      <c r="DY20" s="383"/>
      <c r="DZ20" s="383"/>
      <c r="EA20" s="383"/>
      <c r="EB20" s="383"/>
      <c r="EC20" s="383"/>
      <c r="ED20" s="383"/>
      <c r="EE20" s="383"/>
      <c r="EF20" s="383"/>
      <c r="EG20" s="383"/>
      <c r="EH20" s="383"/>
      <c r="EI20" s="383"/>
      <c r="EJ20" s="383"/>
      <c r="EK20" s="383"/>
      <c r="EL20" s="383"/>
      <c r="EM20" s="108"/>
      <c r="EN20" s="108"/>
      <c r="EO20" s="108"/>
      <c r="EP20" s="108"/>
      <c r="EQ20" s="108"/>
      <c r="ER20" s="111"/>
      <c r="ES20" s="111"/>
      <c r="ET20" s="111"/>
      <c r="EU20" s="111"/>
      <c r="EV20" s="108"/>
      <c r="EW20" s="108"/>
      <c r="EX20" s="111"/>
      <c r="EY20" s="108"/>
      <c r="EZ20" s="373" t="s">
        <v>281</v>
      </c>
      <c r="FA20" s="374"/>
      <c r="FB20" s="374"/>
      <c r="FC20" s="374"/>
      <c r="FD20" s="374"/>
      <c r="FE20" s="374"/>
      <c r="FF20" s="374"/>
      <c r="FG20" s="374"/>
      <c r="FH20" s="374"/>
      <c r="FI20" s="374"/>
      <c r="FJ20" s="374"/>
      <c r="FK20" s="375"/>
    </row>
    <row r="21" spans="1:167" s="27" customFormat="1" ht="10.5" customHeight="1">
      <c r="A21" s="108" t="s">
        <v>149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08"/>
      <c r="AN21" s="108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  <c r="CB21" s="384"/>
      <c r="CC21" s="384"/>
      <c r="CD21" s="384"/>
      <c r="CE21" s="384"/>
      <c r="CF21" s="384"/>
      <c r="CG21" s="384"/>
      <c r="CH21" s="384"/>
      <c r="CI21" s="384"/>
      <c r="CJ21" s="384"/>
      <c r="CK21" s="384"/>
      <c r="CL21" s="384"/>
      <c r="CM21" s="384"/>
      <c r="CN21" s="384"/>
      <c r="CO21" s="384"/>
      <c r="CP21" s="384"/>
      <c r="CQ21" s="384"/>
      <c r="CR21" s="384"/>
      <c r="CS21" s="384"/>
      <c r="CT21" s="384"/>
      <c r="CU21" s="384"/>
      <c r="CV21" s="384"/>
      <c r="CW21" s="384"/>
      <c r="CX21" s="384"/>
      <c r="CY21" s="384"/>
      <c r="CZ21" s="384"/>
      <c r="DA21" s="384"/>
      <c r="DB21" s="384"/>
      <c r="DC21" s="384"/>
      <c r="DD21" s="384"/>
      <c r="DE21" s="384"/>
      <c r="DF21" s="384"/>
      <c r="DG21" s="384"/>
      <c r="DH21" s="384"/>
      <c r="DI21" s="384"/>
      <c r="DJ21" s="384"/>
      <c r="DK21" s="384"/>
      <c r="DL21" s="384"/>
      <c r="DM21" s="384"/>
      <c r="DN21" s="384"/>
      <c r="DO21" s="384"/>
      <c r="DP21" s="384"/>
      <c r="DQ21" s="384"/>
      <c r="DR21" s="384"/>
      <c r="DS21" s="384"/>
      <c r="DT21" s="384"/>
      <c r="DU21" s="384"/>
      <c r="DV21" s="384"/>
      <c r="DW21" s="384"/>
      <c r="DX21" s="384"/>
      <c r="DY21" s="384"/>
      <c r="DZ21" s="384"/>
      <c r="EA21" s="384"/>
      <c r="EB21" s="384"/>
      <c r="EC21" s="384"/>
      <c r="ED21" s="384"/>
      <c r="EE21" s="384"/>
      <c r="EF21" s="384"/>
      <c r="EG21" s="384"/>
      <c r="EH21" s="384"/>
      <c r="EI21" s="384"/>
      <c r="EJ21" s="384"/>
      <c r="EK21" s="384"/>
      <c r="EL21" s="384"/>
      <c r="EM21" s="108"/>
      <c r="EN21" s="108"/>
      <c r="EO21" s="108"/>
      <c r="EP21" s="108"/>
      <c r="EQ21" s="108"/>
      <c r="ER21" s="111"/>
      <c r="ES21" s="111"/>
      <c r="ET21" s="111"/>
      <c r="EU21" s="111"/>
      <c r="EV21" s="108"/>
      <c r="EW21" s="108"/>
      <c r="EX21" s="111" t="s">
        <v>104</v>
      </c>
      <c r="EY21" s="108"/>
      <c r="EZ21" s="379"/>
      <c r="FA21" s="300"/>
      <c r="FB21" s="300"/>
      <c r="FC21" s="300"/>
      <c r="FD21" s="300"/>
      <c r="FE21" s="300"/>
      <c r="FF21" s="300"/>
      <c r="FG21" s="300"/>
      <c r="FH21" s="300"/>
      <c r="FI21" s="300"/>
      <c r="FJ21" s="300"/>
      <c r="FK21" s="380"/>
    </row>
    <row r="22" spans="1:167" s="27" customFormat="1" ht="3" customHeight="1" thickBo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08"/>
      <c r="AT22" s="108"/>
      <c r="AU22" s="108"/>
      <c r="AV22" s="108"/>
      <c r="AW22" s="108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08"/>
      <c r="EK22" s="108"/>
      <c r="EL22" s="108"/>
      <c r="EM22" s="108"/>
      <c r="EN22" s="108"/>
      <c r="EO22" s="108"/>
      <c r="EP22" s="108"/>
      <c r="EQ22" s="108"/>
      <c r="ER22" s="111"/>
      <c r="ES22" s="111"/>
      <c r="ET22" s="111"/>
      <c r="EU22" s="111"/>
      <c r="EV22" s="108"/>
      <c r="EW22" s="108"/>
      <c r="EX22" s="111"/>
      <c r="EY22" s="108"/>
      <c r="EZ22" s="373"/>
      <c r="FA22" s="374"/>
      <c r="FB22" s="374"/>
      <c r="FC22" s="374"/>
      <c r="FD22" s="374"/>
      <c r="FE22" s="374"/>
      <c r="FF22" s="374"/>
      <c r="FG22" s="374"/>
      <c r="FH22" s="374"/>
      <c r="FI22" s="374"/>
      <c r="FJ22" s="374"/>
      <c r="FK22" s="375"/>
    </row>
    <row r="23" spans="1:167" s="27" customFormat="1" ht="10.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08"/>
      <c r="AN23" s="117"/>
      <c r="AO23" s="118" t="s">
        <v>87</v>
      </c>
      <c r="AP23" s="117"/>
      <c r="AQ23" s="117"/>
      <c r="AR23" s="117"/>
      <c r="AS23" s="108"/>
      <c r="AT23" s="108"/>
      <c r="AU23" s="108"/>
      <c r="AV23" s="108"/>
      <c r="AW23" s="108"/>
      <c r="AX23" s="108"/>
      <c r="AY23" s="388" t="s">
        <v>274</v>
      </c>
      <c r="AZ23" s="389"/>
      <c r="BA23" s="389"/>
      <c r="BB23" s="389"/>
      <c r="BC23" s="389"/>
      <c r="BD23" s="389"/>
      <c r="BE23" s="389"/>
      <c r="BF23" s="389"/>
      <c r="BG23" s="389"/>
      <c r="BH23" s="389"/>
      <c r="BI23" s="389"/>
      <c r="BJ23" s="389"/>
      <c r="BK23" s="389"/>
      <c r="BL23" s="389"/>
      <c r="BM23" s="389"/>
      <c r="BN23" s="389"/>
      <c r="BO23" s="389"/>
      <c r="BP23" s="389"/>
      <c r="BQ23" s="389"/>
      <c r="BR23" s="389"/>
      <c r="BS23" s="389"/>
      <c r="BT23" s="389"/>
      <c r="BU23" s="389"/>
      <c r="BV23" s="389"/>
      <c r="BW23" s="389"/>
      <c r="BX23" s="389"/>
      <c r="BY23" s="389"/>
      <c r="BZ23" s="390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08"/>
      <c r="EK23" s="108"/>
      <c r="EL23" s="108"/>
      <c r="EM23" s="108"/>
      <c r="EN23" s="108"/>
      <c r="EO23" s="108"/>
      <c r="EP23" s="108"/>
      <c r="EQ23" s="108"/>
      <c r="ER23" s="111"/>
      <c r="ES23" s="111"/>
      <c r="ET23" s="111"/>
      <c r="EU23" s="111"/>
      <c r="EV23" s="108"/>
      <c r="EW23" s="108"/>
      <c r="EX23" s="111" t="s">
        <v>150</v>
      </c>
      <c r="EY23" s="108"/>
      <c r="EZ23" s="385"/>
      <c r="FA23" s="386"/>
      <c r="FB23" s="386"/>
      <c r="FC23" s="386"/>
      <c r="FD23" s="386"/>
      <c r="FE23" s="386"/>
      <c r="FF23" s="386"/>
      <c r="FG23" s="386"/>
      <c r="FH23" s="386"/>
      <c r="FI23" s="386"/>
      <c r="FJ23" s="386"/>
      <c r="FK23" s="387"/>
    </row>
    <row r="24" spans="1:167" s="27" customFormat="1" ht="3" customHeight="1" thickBo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08"/>
      <c r="AT24" s="108"/>
      <c r="AU24" s="108"/>
      <c r="AV24" s="108"/>
      <c r="AW24" s="108"/>
      <c r="AX24" s="108"/>
      <c r="AY24" s="391"/>
      <c r="AZ24" s="392"/>
      <c r="BA24" s="392"/>
      <c r="BB24" s="392"/>
      <c r="BC24" s="392"/>
      <c r="BD24" s="392"/>
      <c r="BE24" s="392"/>
      <c r="BF24" s="392"/>
      <c r="BG24" s="392"/>
      <c r="BH24" s="392"/>
      <c r="BI24" s="392"/>
      <c r="BJ24" s="392"/>
      <c r="BK24" s="392"/>
      <c r="BL24" s="392"/>
      <c r="BM24" s="392"/>
      <c r="BN24" s="392"/>
      <c r="BO24" s="392"/>
      <c r="BP24" s="392"/>
      <c r="BQ24" s="392"/>
      <c r="BR24" s="392"/>
      <c r="BS24" s="392"/>
      <c r="BT24" s="392"/>
      <c r="BU24" s="392"/>
      <c r="BV24" s="392"/>
      <c r="BW24" s="392"/>
      <c r="BX24" s="392"/>
      <c r="BY24" s="392"/>
      <c r="BZ24" s="393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08"/>
      <c r="EK24" s="108"/>
      <c r="EL24" s="108"/>
      <c r="EM24" s="108"/>
      <c r="EN24" s="108"/>
      <c r="EO24" s="108"/>
      <c r="EP24" s="108"/>
      <c r="EQ24" s="108"/>
      <c r="ER24" s="111"/>
      <c r="ES24" s="111"/>
      <c r="ET24" s="111"/>
      <c r="EU24" s="111"/>
      <c r="EV24" s="108"/>
      <c r="EW24" s="108"/>
      <c r="EX24" s="111"/>
      <c r="EY24" s="108"/>
      <c r="EZ24" s="379"/>
      <c r="FA24" s="300"/>
      <c r="FB24" s="300"/>
      <c r="FC24" s="300"/>
      <c r="FD24" s="300"/>
      <c r="FE24" s="300"/>
      <c r="FF24" s="300"/>
      <c r="FG24" s="300"/>
      <c r="FH24" s="300"/>
      <c r="FI24" s="300"/>
      <c r="FJ24" s="300"/>
      <c r="FK24" s="380"/>
    </row>
    <row r="25" spans="1:167" s="27" customFormat="1" ht="10.5" customHeight="1">
      <c r="A25" s="108" t="s">
        <v>151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08"/>
      <c r="AG25" s="108"/>
      <c r="AH25" s="108"/>
      <c r="AI25" s="108"/>
      <c r="AJ25" s="108"/>
      <c r="AK25" s="108"/>
      <c r="AL25" s="108"/>
      <c r="AM25" s="108"/>
      <c r="AN25" s="108"/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2"/>
      <c r="BC25" s="372"/>
      <c r="BD25" s="372"/>
      <c r="BE25" s="372"/>
      <c r="BF25" s="372"/>
      <c r="BG25" s="372"/>
      <c r="BH25" s="372"/>
      <c r="BI25" s="372"/>
      <c r="BJ25" s="372"/>
      <c r="BK25" s="372"/>
      <c r="BL25" s="372"/>
      <c r="BM25" s="372"/>
      <c r="BN25" s="372"/>
      <c r="BO25" s="372"/>
      <c r="BP25" s="372"/>
      <c r="BQ25" s="372"/>
      <c r="BR25" s="372"/>
      <c r="BS25" s="372"/>
      <c r="BT25" s="372"/>
      <c r="BU25" s="372"/>
      <c r="BV25" s="372"/>
      <c r="BW25" s="372"/>
      <c r="BX25" s="372"/>
      <c r="BY25" s="372"/>
      <c r="BZ25" s="372"/>
      <c r="CA25" s="372"/>
      <c r="CB25" s="372"/>
      <c r="CC25" s="372"/>
      <c r="CD25" s="372"/>
      <c r="CE25" s="372"/>
      <c r="CF25" s="372"/>
      <c r="CG25" s="372"/>
      <c r="CH25" s="372"/>
      <c r="CI25" s="372"/>
      <c r="CJ25" s="372"/>
      <c r="CK25" s="372"/>
      <c r="CL25" s="372"/>
      <c r="CM25" s="372"/>
      <c r="CN25" s="372"/>
      <c r="CO25" s="372"/>
      <c r="CP25" s="372"/>
      <c r="CQ25" s="372"/>
      <c r="CR25" s="372"/>
      <c r="CS25" s="372"/>
      <c r="CT25" s="372"/>
      <c r="CU25" s="372"/>
      <c r="CV25" s="372"/>
      <c r="CW25" s="372"/>
      <c r="CX25" s="372"/>
      <c r="CY25" s="372"/>
      <c r="CZ25" s="372"/>
      <c r="DA25" s="372"/>
      <c r="DB25" s="372"/>
      <c r="DC25" s="372"/>
      <c r="DD25" s="372"/>
      <c r="DE25" s="372"/>
      <c r="DF25" s="372"/>
      <c r="DG25" s="372"/>
      <c r="DH25" s="372"/>
      <c r="DI25" s="372"/>
      <c r="DJ25" s="372"/>
      <c r="DK25" s="372"/>
      <c r="DL25" s="372"/>
      <c r="DM25" s="372"/>
      <c r="DN25" s="372"/>
      <c r="DO25" s="372"/>
      <c r="DP25" s="372"/>
      <c r="DQ25" s="372"/>
      <c r="DR25" s="372"/>
      <c r="DS25" s="372"/>
      <c r="DT25" s="372"/>
      <c r="DU25" s="372"/>
      <c r="DV25" s="372"/>
      <c r="DW25" s="372"/>
      <c r="DX25" s="372"/>
      <c r="DY25" s="372"/>
      <c r="DZ25" s="372"/>
      <c r="EA25" s="372"/>
      <c r="EB25" s="372"/>
      <c r="EC25" s="372"/>
      <c r="ED25" s="372"/>
      <c r="EE25" s="372"/>
      <c r="EF25" s="372"/>
      <c r="EG25" s="372"/>
      <c r="EH25" s="372"/>
      <c r="EI25" s="372"/>
      <c r="EJ25" s="372"/>
      <c r="EK25" s="372"/>
      <c r="EL25" s="372"/>
      <c r="EM25" s="108"/>
      <c r="EN25" s="108"/>
      <c r="EO25" s="108"/>
      <c r="EP25" s="108"/>
      <c r="EQ25" s="108"/>
      <c r="ER25" s="111"/>
      <c r="ES25" s="111"/>
      <c r="ET25" s="111"/>
      <c r="EU25" s="111"/>
      <c r="EV25" s="108"/>
      <c r="EW25" s="108"/>
      <c r="EX25" s="116" t="s">
        <v>152</v>
      </c>
      <c r="EY25" s="108"/>
      <c r="EZ25" s="381"/>
      <c r="FA25" s="327"/>
      <c r="FB25" s="327"/>
      <c r="FC25" s="327"/>
      <c r="FD25" s="327"/>
      <c r="FE25" s="327"/>
      <c r="FF25" s="327"/>
      <c r="FG25" s="327"/>
      <c r="FH25" s="327"/>
      <c r="FI25" s="327"/>
      <c r="FJ25" s="327"/>
      <c r="FK25" s="382"/>
    </row>
    <row r="26" spans="1:167" s="27" customFormat="1" ht="10.5" customHeight="1">
      <c r="A26" s="108" t="s">
        <v>153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371" t="s">
        <v>275</v>
      </c>
      <c r="AP26" s="371"/>
      <c r="AQ26" s="371"/>
      <c r="AR26" s="371"/>
      <c r="AS26" s="371"/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71"/>
      <c r="BL26" s="371"/>
      <c r="BM26" s="371"/>
      <c r="BN26" s="371"/>
      <c r="BO26" s="371"/>
      <c r="BP26" s="371"/>
      <c r="BQ26" s="371"/>
      <c r="BR26" s="371"/>
      <c r="BS26" s="371"/>
      <c r="BT26" s="371"/>
      <c r="BU26" s="371"/>
      <c r="BV26" s="371"/>
      <c r="BW26" s="371"/>
      <c r="BX26" s="371"/>
      <c r="BY26" s="371"/>
      <c r="BZ26" s="371"/>
      <c r="CA26" s="371"/>
      <c r="CB26" s="371"/>
      <c r="CC26" s="371"/>
      <c r="CD26" s="371"/>
      <c r="CE26" s="371"/>
      <c r="CF26" s="371"/>
      <c r="CG26" s="371"/>
      <c r="CH26" s="371"/>
      <c r="CI26" s="371"/>
      <c r="CJ26" s="371"/>
      <c r="CK26" s="371"/>
      <c r="CL26" s="371"/>
      <c r="CM26" s="371"/>
      <c r="CN26" s="371"/>
      <c r="CO26" s="371"/>
      <c r="CP26" s="371"/>
      <c r="CQ26" s="371"/>
      <c r="CR26" s="371"/>
      <c r="CS26" s="371"/>
      <c r="CT26" s="371"/>
      <c r="CU26" s="371"/>
      <c r="CV26" s="371"/>
      <c r="CW26" s="371"/>
      <c r="CX26" s="371"/>
      <c r="CY26" s="371"/>
      <c r="CZ26" s="371"/>
      <c r="DA26" s="371"/>
      <c r="DB26" s="371"/>
      <c r="DC26" s="371"/>
      <c r="DD26" s="371"/>
      <c r="DE26" s="371"/>
      <c r="DF26" s="371"/>
      <c r="DG26" s="371"/>
      <c r="DH26" s="371"/>
      <c r="DI26" s="371"/>
      <c r="DJ26" s="371"/>
      <c r="DK26" s="371"/>
      <c r="DL26" s="371"/>
      <c r="DM26" s="371"/>
      <c r="DN26" s="371"/>
      <c r="DO26" s="371"/>
      <c r="DP26" s="371"/>
      <c r="DQ26" s="371"/>
      <c r="DR26" s="371"/>
      <c r="DS26" s="371"/>
      <c r="DT26" s="371"/>
      <c r="DU26" s="371"/>
      <c r="DV26" s="371"/>
      <c r="DW26" s="371"/>
      <c r="DX26" s="371"/>
      <c r="DY26" s="371"/>
      <c r="DZ26" s="371"/>
      <c r="EA26" s="371"/>
      <c r="EB26" s="371"/>
      <c r="EC26" s="371"/>
      <c r="ED26" s="371"/>
      <c r="EE26" s="371"/>
      <c r="EF26" s="371"/>
      <c r="EG26" s="371"/>
      <c r="EH26" s="371"/>
      <c r="EI26" s="371"/>
      <c r="EJ26" s="371"/>
      <c r="EK26" s="371"/>
      <c r="EL26" s="371"/>
      <c r="EM26" s="108"/>
      <c r="EN26" s="108"/>
      <c r="EO26" s="108"/>
      <c r="EP26" s="108"/>
      <c r="EQ26" s="108"/>
      <c r="ER26" s="111"/>
      <c r="ES26" s="111"/>
      <c r="ET26" s="111"/>
      <c r="EU26" s="111"/>
      <c r="EV26" s="108"/>
      <c r="EW26" s="108"/>
      <c r="EX26" s="111"/>
      <c r="EY26" s="108"/>
      <c r="EZ26" s="373"/>
      <c r="FA26" s="374"/>
      <c r="FB26" s="374"/>
      <c r="FC26" s="374"/>
      <c r="FD26" s="374"/>
      <c r="FE26" s="374"/>
      <c r="FF26" s="374"/>
      <c r="FG26" s="374"/>
      <c r="FH26" s="374"/>
      <c r="FI26" s="374"/>
      <c r="FJ26" s="374"/>
      <c r="FK26" s="375"/>
    </row>
    <row r="27" spans="1:167" s="27" customFormat="1" ht="10.5" customHeight="1">
      <c r="A27" s="108" t="s">
        <v>154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2"/>
      <c r="BR27" s="372"/>
      <c r="BS27" s="372"/>
      <c r="BT27" s="372"/>
      <c r="BU27" s="372"/>
      <c r="BV27" s="372"/>
      <c r="BW27" s="372"/>
      <c r="BX27" s="372"/>
      <c r="BY27" s="372"/>
      <c r="BZ27" s="372"/>
      <c r="CA27" s="372"/>
      <c r="CB27" s="372"/>
      <c r="CC27" s="372"/>
      <c r="CD27" s="372"/>
      <c r="CE27" s="372"/>
      <c r="CF27" s="372"/>
      <c r="CG27" s="372"/>
      <c r="CH27" s="372"/>
      <c r="CI27" s="372"/>
      <c r="CJ27" s="372"/>
      <c r="CK27" s="372"/>
      <c r="CL27" s="372"/>
      <c r="CM27" s="372"/>
      <c r="CN27" s="372"/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2"/>
      <c r="DA27" s="372"/>
      <c r="DB27" s="372"/>
      <c r="DC27" s="372"/>
      <c r="DD27" s="372"/>
      <c r="DE27" s="372"/>
      <c r="DF27" s="372"/>
      <c r="DG27" s="372"/>
      <c r="DH27" s="372"/>
      <c r="DI27" s="372"/>
      <c r="DJ27" s="372"/>
      <c r="DK27" s="372"/>
      <c r="DL27" s="372"/>
      <c r="DM27" s="372"/>
      <c r="DN27" s="372"/>
      <c r="DO27" s="372"/>
      <c r="DP27" s="372"/>
      <c r="DQ27" s="372"/>
      <c r="DR27" s="372"/>
      <c r="DS27" s="372"/>
      <c r="DT27" s="372"/>
      <c r="DU27" s="372"/>
      <c r="DV27" s="372"/>
      <c r="DW27" s="372"/>
      <c r="DX27" s="372"/>
      <c r="DY27" s="372"/>
      <c r="DZ27" s="372"/>
      <c r="EA27" s="372"/>
      <c r="EB27" s="372"/>
      <c r="EC27" s="372"/>
      <c r="ED27" s="372"/>
      <c r="EE27" s="372"/>
      <c r="EF27" s="372"/>
      <c r="EG27" s="372"/>
      <c r="EH27" s="372"/>
      <c r="EI27" s="372"/>
      <c r="EJ27" s="372"/>
      <c r="EK27" s="372"/>
      <c r="EL27" s="372"/>
      <c r="EM27" s="108"/>
      <c r="EN27" s="108"/>
      <c r="EO27" s="108"/>
      <c r="EP27" s="108"/>
      <c r="EQ27" s="108"/>
      <c r="ER27" s="111"/>
      <c r="ES27" s="111"/>
      <c r="ET27" s="111"/>
      <c r="EU27" s="111"/>
      <c r="EV27" s="108"/>
      <c r="EW27" s="108"/>
      <c r="EX27" s="111" t="s">
        <v>155</v>
      </c>
      <c r="EY27" s="108"/>
      <c r="EZ27" s="376"/>
      <c r="FA27" s="377"/>
      <c r="FB27" s="377"/>
      <c r="FC27" s="377"/>
      <c r="FD27" s="377"/>
      <c r="FE27" s="377"/>
      <c r="FF27" s="377"/>
      <c r="FG27" s="377"/>
      <c r="FH27" s="377"/>
      <c r="FI27" s="377"/>
      <c r="FJ27" s="377"/>
      <c r="FK27" s="378"/>
    </row>
    <row r="28" spans="1:167" s="27" customFormat="1" ht="10.5" customHeight="1">
      <c r="A28" s="108" t="s">
        <v>153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371"/>
      <c r="AP28" s="371"/>
      <c r="AQ28" s="371"/>
      <c r="AR28" s="371"/>
      <c r="AS28" s="371"/>
      <c r="AT28" s="371"/>
      <c r="AU28" s="371"/>
      <c r="AV28" s="371"/>
      <c r="AW28" s="371"/>
      <c r="AX28" s="371"/>
      <c r="AY28" s="371"/>
      <c r="AZ28" s="371"/>
      <c r="BA28" s="371"/>
      <c r="BB28" s="371"/>
      <c r="BC28" s="371"/>
      <c r="BD28" s="371"/>
      <c r="BE28" s="371"/>
      <c r="BF28" s="371"/>
      <c r="BG28" s="371"/>
      <c r="BH28" s="371"/>
      <c r="BI28" s="371"/>
      <c r="BJ28" s="371"/>
      <c r="BK28" s="371"/>
      <c r="BL28" s="371"/>
      <c r="BM28" s="371"/>
      <c r="BN28" s="371"/>
      <c r="BO28" s="371"/>
      <c r="BP28" s="371"/>
      <c r="BQ28" s="371"/>
      <c r="BR28" s="371"/>
      <c r="BS28" s="371"/>
      <c r="BT28" s="371"/>
      <c r="BU28" s="371"/>
      <c r="BV28" s="371"/>
      <c r="BW28" s="371"/>
      <c r="BX28" s="371"/>
      <c r="BY28" s="371"/>
      <c r="BZ28" s="371"/>
      <c r="CA28" s="371"/>
      <c r="CB28" s="371"/>
      <c r="CC28" s="371"/>
      <c r="CD28" s="371"/>
      <c r="CE28" s="371"/>
      <c r="CF28" s="371"/>
      <c r="CG28" s="371"/>
      <c r="CH28" s="371"/>
      <c r="CI28" s="371"/>
      <c r="CJ28" s="371"/>
      <c r="CK28" s="371"/>
      <c r="CL28" s="371"/>
      <c r="CM28" s="371"/>
      <c r="CN28" s="371"/>
      <c r="CO28" s="371"/>
      <c r="CP28" s="371"/>
      <c r="CQ28" s="371"/>
      <c r="CR28" s="371"/>
      <c r="CS28" s="371"/>
      <c r="CT28" s="371"/>
      <c r="CU28" s="371"/>
      <c r="CV28" s="371"/>
      <c r="CW28" s="371"/>
      <c r="CX28" s="371"/>
      <c r="CY28" s="371"/>
      <c r="CZ28" s="371"/>
      <c r="DA28" s="371"/>
      <c r="DB28" s="371"/>
      <c r="DC28" s="371"/>
      <c r="DD28" s="371"/>
      <c r="DE28" s="371"/>
      <c r="DF28" s="371"/>
      <c r="DG28" s="371"/>
      <c r="DH28" s="371"/>
      <c r="DI28" s="371"/>
      <c r="DJ28" s="371"/>
      <c r="DK28" s="371"/>
      <c r="DL28" s="371"/>
      <c r="DM28" s="371"/>
      <c r="DN28" s="371"/>
      <c r="DO28" s="371"/>
      <c r="DP28" s="371"/>
      <c r="DQ28" s="371"/>
      <c r="DR28" s="371"/>
      <c r="DS28" s="371"/>
      <c r="DT28" s="371"/>
      <c r="DU28" s="371"/>
      <c r="DV28" s="371"/>
      <c r="DW28" s="371"/>
      <c r="DX28" s="371"/>
      <c r="DY28" s="371"/>
      <c r="DZ28" s="371"/>
      <c r="EA28" s="371"/>
      <c r="EB28" s="371"/>
      <c r="EC28" s="371"/>
      <c r="ED28" s="371"/>
      <c r="EE28" s="371"/>
      <c r="EF28" s="371"/>
      <c r="EG28" s="371"/>
      <c r="EH28" s="371"/>
      <c r="EI28" s="371"/>
      <c r="EJ28" s="371"/>
      <c r="EK28" s="371"/>
      <c r="EL28" s="371"/>
      <c r="EM28" s="108"/>
      <c r="EN28" s="115"/>
      <c r="EO28" s="115"/>
      <c r="EP28" s="115"/>
      <c r="EQ28" s="115"/>
      <c r="ER28" s="116"/>
      <c r="ES28" s="116"/>
      <c r="ET28" s="116"/>
      <c r="EU28" s="116"/>
      <c r="EV28" s="108"/>
      <c r="EW28" s="115"/>
      <c r="EX28" s="108"/>
      <c r="EY28" s="108"/>
      <c r="EZ28" s="373"/>
      <c r="FA28" s="374"/>
      <c r="FB28" s="374"/>
      <c r="FC28" s="374"/>
      <c r="FD28" s="374"/>
      <c r="FE28" s="374"/>
      <c r="FF28" s="374"/>
      <c r="FG28" s="374"/>
      <c r="FH28" s="374"/>
      <c r="FI28" s="374"/>
      <c r="FJ28" s="374"/>
      <c r="FK28" s="375"/>
    </row>
    <row r="29" spans="1:167" s="27" customFormat="1" ht="10.5" customHeight="1">
      <c r="A29" s="108" t="s">
        <v>156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372"/>
      <c r="AP29" s="372"/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2"/>
      <c r="BC29" s="372"/>
      <c r="BD29" s="372"/>
      <c r="BE29" s="372"/>
      <c r="BF29" s="372"/>
      <c r="BG29" s="372"/>
      <c r="BH29" s="372"/>
      <c r="BI29" s="372"/>
      <c r="BJ29" s="372"/>
      <c r="BK29" s="372"/>
      <c r="BL29" s="372"/>
      <c r="BM29" s="372"/>
      <c r="BN29" s="372"/>
      <c r="BO29" s="372"/>
      <c r="BP29" s="372"/>
      <c r="BQ29" s="372"/>
      <c r="BR29" s="372"/>
      <c r="BS29" s="372"/>
      <c r="BT29" s="372"/>
      <c r="BU29" s="372"/>
      <c r="BV29" s="372"/>
      <c r="BW29" s="372"/>
      <c r="BX29" s="372"/>
      <c r="BY29" s="372"/>
      <c r="BZ29" s="372"/>
      <c r="CA29" s="372"/>
      <c r="CB29" s="372"/>
      <c r="CC29" s="372"/>
      <c r="CD29" s="372"/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2"/>
      <c r="CQ29" s="372"/>
      <c r="CR29" s="372"/>
      <c r="CS29" s="372"/>
      <c r="CT29" s="372"/>
      <c r="CU29" s="372"/>
      <c r="CV29" s="372"/>
      <c r="CW29" s="372"/>
      <c r="CX29" s="372"/>
      <c r="CY29" s="372"/>
      <c r="CZ29" s="372"/>
      <c r="DA29" s="372"/>
      <c r="DB29" s="372"/>
      <c r="DC29" s="372"/>
      <c r="DD29" s="372"/>
      <c r="DE29" s="372"/>
      <c r="DF29" s="372"/>
      <c r="DG29" s="372"/>
      <c r="DH29" s="372"/>
      <c r="DI29" s="372"/>
      <c r="DJ29" s="372"/>
      <c r="DK29" s="372"/>
      <c r="DL29" s="372"/>
      <c r="DM29" s="372"/>
      <c r="DN29" s="372"/>
      <c r="DO29" s="372"/>
      <c r="DP29" s="372"/>
      <c r="DQ29" s="372"/>
      <c r="DR29" s="372"/>
      <c r="DS29" s="372"/>
      <c r="DT29" s="372"/>
      <c r="DU29" s="372"/>
      <c r="DV29" s="372"/>
      <c r="DW29" s="372"/>
      <c r="DX29" s="372"/>
      <c r="DY29" s="372"/>
      <c r="DZ29" s="372"/>
      <c r="EA29" s="372"/>
      <c r="EB29" s="372"/>
      <c r="EC29" s="372"/>
      <c r="ED29" s="372"/>
      <c r="EE29" s="372"/>
      <c r="EF29" s="372"/>
      <c r="EG29" s="372"/>
      <c r="EH29" s="372"/>
      <c r="EI29" s="372"/>
      <c r="EJ29" s="372"/>
      <c r="EK29" s="372"/>
      <c r="EL29" s="372"/>
      <c r="EM29" s="108"/>
      <c r="EN29" s="115"/>
      <c r="EO29" s="115"/>
      <c r="EP29" s="115"/>
      <c r="EQ29" s="115"/>
      <c r="ER29" s="116"/>
      <c r="ES29" s="116"/>
      <c r="ET29" s="116"/>
      <c r="EU29" s="116"/>
      <c r="EV29" s="108"/>
      <c r="EW29" s="115"/>
      <c r="EX29" s="111" t="s">
        <v>104</v>
      </c>
      <c r="EY29" s="108"/>
      <c r="EZ29" s="379"/>
      <c r="FA29" s="300"/>
      <c r="FB29" s="300"/>
      <c r="FC29" s="300"/>
      <c r="FD29" s="300"/>
      <c r="FE29" s="300"/>
      <c r="FF29" s="300"/>
      <c r="FG29" s="300"/>
      <c r="FH29" s="300"/>
      <c r="FI29" s="300"/>
      <c r="FJ29" s="300"/>
      <c r="FK29" s="380"/>
    </row>
    <row r="30" spans="1:167" s="27" customFormat="1" ht="10.5" customHeight="1">
      <c r="A30" s="108" t="s">
        <v>157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5"/>
      <c r="EK30" s="115"/>
      <c r="EL30" s="115"/>
      <c r="EM30" s="115"/>
      <c r="EN30" s="115"/>
      <c r="EO30" s="115"/>
      <c r="EP30" s="115"/>
      <c r="EQ30" s="115"/>
      <c r="ER30" s="116"/>
      <c r="ES30" s="116"/>
      <c r="ET30" s="116"/>
      <c r="EU30" s="116"/>
      <c r="EV30" s="108"/>
      <c r="EW30" s="115"/>
      <c r="EX30" s="111" t="s">
        <v>105</v>
      </c>
      <c r="EY30" s="108"/>
      <c r="EZ30" s="376" t="s">
        <v>282</v>
      </c>
      <c r="FA30" s="377"/>
      <c r="FB30" s="377"/>
      <c r="FC30" s="377"/>
      <c r="FD30" s="377"/>
      <c r="FE30" s="377"/>
      <c r="FF30" s="377"/>
      <c r="FG30" s="377"/>
      <c r="FH30" s="377"/>
      <c r="FI30" s="377"/>
      <c r="FJ30" s="377"/>
      <c r="FK30" s="378"/>
    </row>
    <row r="31" spans="1:167" s="27" customFormat="1" ht="10.5" customHeight="1" thickBo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5"/>
      <c r="EK31" s="115"/>
      <c r="EL31" s="115"/>
      <c r="EM31" s="115"/>
      <c r="EN31" s="115"/>
      <c r="EO31" s="115"/>
      <c r="EP31" s="115"/>
      <c r="EQ31" s="115"/>
      <c r="ER31" s="116"/>
      <c r="ES31" s="116"/>
      <c r="ET31" s="116"/>
      <c r="EU31" s="116"/>
      <c r="EV31" s="108"/>
      <c r="EW31" s="115"/>
      <c r="EX31" s="111" t="s">
        <v>158</v>
      </c>
      <c r="EY31" s="108"/>
      <c r="EZ31" s="348"/>
      <c r="FA31" s="349"/>
      <c r="FB31" s="349"/>
      <c r="FC31" s="349"/>
      <c r="FD31" s="349"/>
      <c r="FE31" s="349"/>
      <c r="FF31" s="349"/>
      <c r="FG31" s="349"/>
      <c r="FH31" s="349"/>
      <c r="FI31" s="349"/>
      <c r="FJ31" s="349"/>
      <c r="FK31" s="350"/>
    </row>
    <row r="32" spans="1:167" s="25" customFormat="1" ht="10.5" customHeight="1" thickBo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317" t="s">
        <v>159</v>
      </c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1"/>
      <c r="EK32" s="121"/>
      <c r="EL32" s="121"/>
      <c r="EM32" s="121"/>
      <c r="EN32" s="121"/>
      <c r="EO32" s="121"/>
      <c r="EP32" s="121"/>
      <c r="EQ32" s="121"/>
      <c r="ER32" s="122"/>
      <c r="ES32" s="122"/>
      <c r="ET32" s="122"/>
      <c r="EU32" s="122"/>
      <c r="EV32" s="106"/>
      <c r="EW32" s="121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</row>
    <row r="33" spans="1:167" s="27" customFormat="1" ht="12" thickBo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24"/>
      <c r="AY33" s="124"/>
      <c r="AZ33" s="124"/>
      <c r="BA33" s="124"/>
      <c r="BB33" s="124"/>
      <c r="BC33" s="108"/>
      <c r="BD33" s="108"/>
      <c r="BE33" s="108"/>
      <c r="BF33" s="108"/>
      <c r="BG33" s="108"/>
      <c r="BH33" s="108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08"/>
      <c r="BX33" s="108"/>
      <c r="BY33" s="108"/>
      <c r="BZ33" s="108"/>
      <c r="CA33" s="108"/>
      <c r="CB33" s="119"/>
      <c r="CC33" s="119"/>
      <c r="CD33" s="119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08"/>
      <c r="EI33" s="119"/>
      <c r="EJ33" s="108"/>
      <c r="EK33" s="108"/>
      <c r="EL33" s="116" t="s">
        <v>37</v>
      </c>
      <c r="EM33" s="108"/>
      <c r="EN33" s="351">
        <v>0</v>
      </c>
      <c r="EO33" s="352"/>
      <c r="EP33" s="352"/>
      <c r="EQ33" s="352"/>
      <c r="ER33" s="352"/>
      <c r="ES33" s="352"/>
      <c r="ET33" s="352"/>
      <c r="EU33" s="352"/>
      <c r="EV33" s="352"/>
      <c r="EW33" s="352"/>
      <c r="EX33" s="352"/>
      <c r="EY33" s="352"/>
      <c r="EZ33" s="352"/>
      <c r="FA33" s="352"/>
      <c r="FB33" s="352"/>
      <c r="FC33" s="352"/>
      <c r="FD33" s="352"/>
      <c r="FE33" s="352"/>
      <c r="FF33" s="352"/>
      <c r="FG33" s="352"/>
      <c r="FH33" s="352"/>
      <c r="FI33" s="352"/>
      <c r="FJ33" s="352"/>
      <c r="FK33" s="353"/>
    </row>
    <row r="34" spans="1:167" s="27" customFormat="1" ht="4.5" customHeight="1">
      <c r="A34" s="11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5"/>
      <c r="EK34" s="115"/>
      <c r="EL34" s="115"/>
      <c r="EM34" s="115"/>
      <c r="EN34" s="115"/>
      <c r="EO34" s="115"/>
      <c r="EP34" s="115"/>
      <c r="EQ34" s="115"/>
      <c r="ER34" s="116"/>
      <c r="ES34" s="116"/>
      <c r="ET34" s="116"/>
      <c r="EU34" s="116"/>
      <c r="EV34" s="108"/>
      <c r="EW34" s="11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</row>
    <row r="35" spans="1:167" s="27" customFormat="1" ht="10.5" customHeight="1">
      <c r="A35" s="354" t="s">
        <v>76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6" t="s">
        <v>160</v>
      </c>
      <c r="AF35" s="355"/>
      <c r="AG35" s="355"/>
      <c r="AH35" s="355"/>
      <c r="AI35" s="355"/>
      <c r="AJ35" s="355"/>
      <c r="AK35" s="355"/>
      <c r="AL35" s="355"/>
      <c r="AM35" s="355"/>
      <c r="AN35" s="355"/>
      <c r="AO35" s="357" t="s">
        <v>161</v>
      </c>
      <c r="AP35" s="358"/>
      <c r="AQ35" s="358"/>
      <c r="AR35" s="358"/>
      <c r="AS35" s="358"/>
      <c r="AT35" s="358"/>
      <c r="AU35" s="358"/>
      <c r="AV35" s="358"/>
      <c r="AW35" s="358"/>
      <c r="AX35" s="358"/>
      <c r="AY35" s="356" t="s">
        <v>77</v>
      </c>
      <c r="AZ35" s="355"/>
      <c r="BA35" s="355"/>
      <c r="BB35" s="355"/>
      <c r="BC35" s="355"/>
      <c r="BD35" s="355"/>
      <c r="BE35" s="355"/>
      <c r="BF35" s="355"/>
      <c r="BG35" s="355"/>
      <c r="BH35" s="355"/>
      <c r="BI35" s="359" t="s">
        <v>162</v>
      </c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1"/>
      <c r="CN35" s="362" t="s">
        <v>78</v>
      </c>
      <c r="CO35" s="363"/>
      <c r="CP35" s="363"/>
      <c r="CQ35" s="363"/>
      <c r="CR35" s="363"/>
      <c r="CS35" s="363"/>
      <c r="CT35" s="363"/>
      <c r="CU35" s="363"/>
      <c r="CV35" s="363"/>
      <c r="CW35" s="363"/>
      <c r="CX35" s="363"/>
      <c r="CY35" s="363"/>
      <c r="CZ35" s="363"/>
      <c r="DA35" s="363"/>
      <c r="DB35" s="363"/>
      <c r="DC35" s="363"/>
      <c r="DD35" s="363"/>
      <c r="DE35" s="363"/>
      <c r="DF35" s="363"/>
      <c r="DG35" s="363"/>
      <c r="DH35" s="363"/>
      <c r="DI35" s="363"/>
      <c r="DJ35" s="363"/>
      <c r="DK35" s="363"/>
      <c r="DL35" s="363"/>
      <c r="DM35" s="363"/>
      <c r="DN35" s="363"/>
      <c r="DO35" s="364"/>
      <c r="DP35" s="337" t="s">
        <v>79</v>
      </c>
      <c r="DQ35" s="338"/>
      <c r="DR35" s="338"/>
      <c r="DS35" s="338"/>
      <c r="DT35" s="338"/>
      <c r="DU35" s="338"/>
      <c r="DV35" s="338"/>
      <c r="DW35" s="338"/>
      <c r="DX35" s="338"/>
      <c r="DY35" s="338"/>
      <c r="DZ35" s="338"/>
      <c r="EA35" s="338"/>
      <c r="EB35" s="338"/>
      <c r="EC35" s="338"/>
      <c r="ED35" s="338"/>
      <c r="EE35" s="338"/>
      <c r="EF35" s="338"/>
      <c r="EG35" s="338"/>
      <c r="EH35" s="338"/>
      <c r="EI35" s="338"/>
      <c r="EJ35" s="338"/>
      <c r="EK35" s="338"/>
      <c r="EL35" s="338"/>
      <c r="EM35" s="338"/>
      <c r="EN35" s="338"/>
      <c r="EO35" s="338"/>
      <c r="EP35" s="338"/>
      <c r="EQ35" s="338"/>
      <c r="ER35" s="338"/>
      <c r="ES35" s="338"/>
      <c r="ET35" s="338"/>
      <c r="EU35" s="338"/>
      <c r="EV35" s="338"/>
      <c r="EW35" s="338"/>
      <c r="EX35" s="338"/>
      <c r="EY35" s="338"/>
      <c r="EZ35" s="338"/>
      <c r="FA35" s="338"/>
      <c r="FB35" s="338"/>
      <c r="FC35" s="338"/>
      <c r="FD35" s="338"/>
      <c r="FE35" s="338"/>
      <c r="FF35" s="338"/>
      <c r="FG35" s="338"/>
      <c r="FH35" s="338"/>
      <c r="FI35" s="338"/>
      <c r="FJ35" s="338"/>
      <c r="FK35" s="338"/>
    </row>
    <row r="36" spans="1:167" s="27" customFormat="1" ht="10.5" customHeight="1">
      <c r="A36" s="35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6"/>
      <c r="AF36" s="355"/>
      <c r="AG36" s="355"/>
      <c r="AH36" s="355"/>
      <c r="AI36" s="355"/>
      <c r="AJ36" s="355"/>
      <c r="AK36" s="355"/>
      <c r="AL36" s="355"/>
      <c r="AM36" s="355"/>
      <c r="AN36" s="355"/>
      <c r="AO36" s="357"/>
      <c r="AP36" s="358"/>
      <c r="AQ36" s="358"/>
      <c r="AR36" s="358"/>
      <c r="AS36" s="358"/>
      <c r="AT36" s="358"/>
      <c r="AU36" s="358"/>
      <c r="AV36" s="358"/>
      <c r="AW36" s="358"/>
      <c r="AX36" s="358"/>
      <c r="AY36" s="356"/>
      <c r="AZ36" s="355"/>
      <c r="BA36" s="355"/>
      <c r="BB36" s="355"/>
      <c r="BC36" s="355"/>
      <c r="BD36" s="355"/>
      <c r="BE36" s="355"/>
      <c r="BF36" s="355"/>
      <c r="BG36" s="355"/>
      <c r="BH36" s="355"/>
      <c r="BI36" s="343" t="s">
        <v>163</v>
      </c>
      <c r="BJ36" s="344"/>
      <c r="BK36" s="344"/>
      <c r="BL36" s="344"/>
      <c r="BM36" s="344"/>
      <c r="BN36" s="344"/>
      <c r="BO36" s="344"/>
      <c r="BP36" s="344"/>
      <c r="BQ36" s="344"/>
      <c r="BR36" s="344"/>
      <c r="BS36" s="344"/>
      <c r="BT36" s="344"/>
      <c r="BU36" s="344"/>
      <c r="BV36" s="344"/>
      <c r="BW36" s="344"/>
      <c r="BX36" s="344"/>
      <c r="BY36" s="344"/>
      <c r="BZ36" s="344"/>
      <c r="CA36" s="344"/>
      <c r="CB36" s="344"/>
      <c r="CC36" s="344"/>
      <c r="CD36" s="344"/>
      <c r="CE36" s="344"/>
      <c r="CF36" s="344"/>
      <c r="CG36" s="344"/>
      <c r="CH36" s="344"/>
      <c r="CI36" s="344"/>
      <c r="CJ36" s="344"/>
      <c r="CK36" s="344"/>
      <c r="CL36" s="344"/>
      <c r="CM36" s="345"/>
      <c r="CN36" s="365"/>
      <c r="CO36" s="366"/>
      <c r="CP36" s="366"/>
      <c r="CQ36" s="366"/>
      <c r="CR36" s="366"/>
      <c r="CS36" s="366"/>
      <c r="CT36" s="366"/>
      <c r="CU36" s="366"/>
      <c r="CV36" s="366"/>
      <c r="CW36" s="366"/>
      <c r="CX36" s="366"/>
      <c r="CY36" s="366"/>
      <c r="CZ36" s="366"/>
      <c r="DA36" s="366"/>
      <c r="DB36" s="366"/>
      <c r="DC36" s="366"/>
      <c r="DD36" s="366"/>
      <c r="DE36" s="366"/>
      <c r="DF36" s="366"/>
      <c r="DG36" s="366"/>
      <c r="DH36" s="366"/>
      <c r="DI36" s="366"/>
      <c r="DJ36" s="366"/>
      <c r="DK36" s="366"/>
      <c r="DL36" s="366"/>
      <c r="DM36" s="366"/>
      <c r="DN36" s="366"/>
      <c r="DO36" s="367"/>
      <c r="DP36" s="339"/>
      <c r="DQ36" s="340"/>
      <c r="DR36" s="340"/>
      <c r="DS36" s="340"/>
      <c r="DT36" s="340"/>
      <c r="DU36" s="340"/>
      <c r="DV36" s="340"/>
      <c r="DW36" s="340"/>
      <c r="DX36" s="340"/>
      <c r="DY36" s="340"/>
      <c r="DZ36" s="340"/>
      <c r="EA36" s="340"/>
      <c r="EB36" s="340"/>
      <c r="EC36" s="340"/>
      <c r="ED36" s="340"/>
      <c r="EE36" s="340"/>
      <c r="EF36" s="340"/>
      <c r="EG36" s="340"/>
      <c r="EH36" s="340"/>
      <c r="EI36" s="340"/>
      <c r="EJ36" s="340"/>
      <c r="EK36" s="340"/>
      <c r="EL36" s="340"/>
      <c r="EM36" s="340"/>
      <c r="EN36" s="340"/>
      <c r="EO36" s="340"/>
      <c r="EP36" s="340"/>
      <c r="EQ36" s="340"/>
      <c r="ER36" s="340"/>
      <c r="ES36" s="340"/>
      <c r="ET36" s="340"/>
      <c r="EU36" s="340"/>
      <c r="EV36" s="340"/>
      <c r="EW36" s="340"/>
      <c r="EX36" s="340"/>
      <c r="EY36" s="340"/>
      <c r="EZ36" s="340"/>
      <c r="FA36" s="340"/>
      <c r="FB36" s="340"/>
      <c r="FC36" s="340"/>
      <c r="FD36" s="340"/>
      <c r="FE36" s="340"/>
      <c r="FF36" s="340"/>
      <c r="FG36" s="340"/>
      <c r="FH36" s="340"/>
      <c r="FI36" s="340"/>
      <c r="FJ36" s="340"/>
      <c r="FK36" s="340"/>
    </row>
    <row r="37" spans="1:167" s="31" customFormat="1" ht="10.5" customHeight="1">
      <c r="A37" s="354"/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5"/>
      <c r="AZ37" s="355"/>
      <c r="BA37" s="355"/>
      <c r="BB37" s="355"/>
      <c r="BC37" s="355"/>
      <c r="BD37" s="355"/>
      <c r="BE37" s="355"/>
      <c r="BF37" s="355"/>
      <c r="BG37" s="355"/>
      <c r="BH37" s="355"/>
      <c r="BI37" s="126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11" t="s">
        <v>164</v>
      </c>
      <c r="CB37" s="301" t="s">
        <v>270</v>
      </c>
      <c r="CC37" s="301"/>
      <c r="CD37" s="301"/>
      <c r="CE37" s="108" t="s">
        <v>102</v>
      </c>
      <c r="CF37" s="108"/>
      <c r="CG37" s="108"/>
      <c r="CH37" s="108"/>
      <c r="CI37" s="108"/>
      <c r="CJ37" s="108"/>
      <c r="CK37" s="108"/>
      <c r="CL37" s="108"/>
      <c r="CM37" s="127"/>
      <c r="CN37" s="365"/>
      <c r="CO37" s="366"/>
      <c r="CP37" s="366"/>
      <c r="CQ37" s="366"/>
      <c r="CR37" s="366"/>
      <c r="CS37" s="366"/>
      <c r="CT37" s="366"/>
      <c r="CU37" s="366"/>
      <c r="CV37" s="366"/>
      <c r="CW37" s="366"/>
      <c r="CX37" s="366"/>
      <c r="CY37" s="366"/>
      <c r="CZ37" s="366"/>
      <c r="DA37" s="366"/>
      <c r="DB37" s="366"/>
      <c r="DC37" s="366"/>
      <c r="DD37" s="366"/>
      <c r="DE37" s="366"/>
      <c r="DF37" s="366"/>
      <c r="DG37" s="366"/>
      <c r="DH37" s="366"/>
      <c r="DI37" s="366"/>
      <c r="DJ37" s="366"/>
      <c r="DK37" s="366"/>
      <c r="DL37" s="366"/>
      <c r="DM37" s="366"/>
      <c r="DN37" s="366"/>
      <c r="DO37" s="367"/>
      <c r="DP37" s="339"/>
      <c r="DQ37" s="340"/>
      <c r="DR37" s="340"/>
      <c r="DS37" s="340"/>
      <c r="DT37" s="340"/>
      <c r="DU37" s="340"/>
      <c r="DV37" s="340"/>
      <c r="DW37" s="340"/>
      <c r="DX37" s="340"/>
      <c r="DY37" s="340"/>
      <c r="DZ37" s="340"/>
      <c r="EA37" s="340"/>
      <c r="EB37" s="340"/>
      <c r="EC37" s="340"/>
      <c r="ED37" s="340"/>
      <c r="EE37" s="340"/>
      <c r="EF37" s="340"/>
      <c r="EG37" s="340"/>
      <c r="EH37" s="340"/>
      <c r="EI37" s="340"/>
      <c r="EJ37" s="340"/>
      <c r="EK37" s="340"/>
      <c r="EL37" s="340"/>
      <c r="EM37" s="340"/>
      <c r="EN37" s="340"/>
      <c r="EO37" s="340"/>
      <c r="EP37" s="340"/>
      <c r="EQ37" s="340"/>
      <c r="ER37" s="340"/>
      <c r="ES37" s="340"/>
      <c r="ET37" s="340"/>
      <c r="EU37" s="340"/>
      <c r="EV37" s="340"/>
      <c r="EW37" s="340"/>
      <c r="EX37" s="340"/>
      <c r="EY37" s="340"/>
      <c r="EZ37" s="340"/>
      <c r="FA37" s="340"/>
      <c r="FB37" s="340"/>
      <c r="FC37" s="340"/>
      <c r="FD37" s="340"/>
      <c r="FE37" s="340"/>
      <c r="FF37" s="340"/>
      <c r="FG37" s="340"/>
      <c r="FH37" s="340"/>
      <c r="FI37" s="340"/>
      <c r="FJ37" s="340"/>
      <c r="FK37" s="340"/>
    </row>
    <row r="38" spans="1:167" s="31" customFormat="1" ht="3" customHeight="1">
      <c r="A38" s="354"/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8"/>
      <c r="AP38" s="358"/>
      <c r="AQ38" s="358"/>
      <c r="AR38" s="358"/>
      <c r="AS38" s="358"/>
      <c r="AT38" s="358"/>
      <c r="AU38" s="358"/>
      <c r="AV38" s="358"/>
      <c r="AW38" s="358"/>
      <c r="AX38" s="358"/>
      <c r="AY38" s="355"/>
      <c r="AZ38" s="355"/>
      <c r="BA38" s="355"/>
      <c r="BB38" s="355"/>
      <c r="BC38" s="355"/>
      <c r="BD38" s="355"/>
      <c r="BE38" s="355"/>
      <c r="BF38" s="355"/>
      <c r="BG38" s="355"/>
      <c r="BH38" s="355"/>
      <c r="BI38" s="128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30"/>
      <c r="CN38" s="368"/>
      <c r="CO38" s="369"/>
      <c r="CP38" s="369"/>
      <c r="CQ38" s="369"/>
      <c r="CR38" s="369"/>
      <c r="CS38" s="369"/>
      <c r="CT38" s="369"/>
      <c r="CU38" s="369"/>
      <c r="CV38" s="369"/>
      <c r="CW38" s="369"/>
      <c r="CX38" s="369"/>
      <c r="CY38" s="369"/>
      <c r="CZ38" s="369"/>
      <c r="DA38" s="369"/>
      <c r="DB38" s="369"/>
      <c r="DC38" s="369"/>
      <c r="DD38" s="369"/>
      <c r="DE38" s="369"/>
      <c r="DF38" s="369"/>
      <c r="DG38" s="369"/>
      <c r="DH38" s="369"/>
      <c r="DI38" s="369"/>
      <c r="DJ38" s="369"/>
      <c r="DK38" s="369"/>
      <c r="DL38" s="369"/>
      <c r="DM38" s="369"/>
      <c r="DN38" s="369"/>
      <c r="DO38" s="370"/>
      <c r="DP38" s="341"/>
      <c r="DQ38" s="342"/>
      <c r="DR38" s="342"/>
      <c r="DS38" s="342"/>
      <c r="DT38" s="342"/>
      <c r="DU38" s="342"/>
      <c r="DV38" s="342"/>
      <c r="DW38" s="342"/>
      <c r="DX38" s="342"/>
      <c r="DY38" s="342"/>
      <c r="DZ38" s="342"/>
      <c r="EA38" s="342"/>
      <c r="EB38" s="342"/>
      <c r="EC38" s="342"/>
      <c r="ED38" s="342"/>
      <c r="EE38" s="342"/>
      <c r="EF38" s="342"/>
      <c r="EG38" s="342"/>
      <c r="EH38" s="342"/>
      <c r="EI38" s="342"/>
      <c r="EJ38" s="342"/>
      <c r="EK38" s="342"/>
      <c r="EL38" s="342"/>
      <c r="EM38" s="342"/>
      <c r="EN38" s="342"/>
      <c r="EO38" s="342"/>
      <c r="EP38" s="342"/>
      <c r="EQ38" s="342"/>
      <c r="ER38" s="342"/>
      <c r="ES38" s="342"/>
      <c r="ET38" s="342"/>
      <c r="EU38" s="342"/>
      <c r="EV38" s="342"/>
      <c r="EW38" s="342"/>
      <c r="EX38" s="342"/>
      <c r="EY38" s="342"/>
      <c r="EZ38" s="342"/>
      <c r="FA38" s="342"/>
      <c r="FB38" s="342"/>
      <c r="FC38" s="342"/>
      <c r="FD38" s="342"/>
      <c r="FE38" s="342"/>
      <c r="FF38" s="342"/>
      <c r="FG38" s="342"/>
      <c r="FH38" s="342"/>
      <c r="FI38" s="342"/>
      <c r="FJ38" s="342"/>
      <c r="FK38" s="342"/>
    </row>
    <row r="39" spans="1:167" s="31" customFormat="1" ht="24" customHeight="1">
      <c r="A39" s="354"/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8"/>
      <c r="AP39" s="358"/>
      <c r="AQ39" s="358"/>
      <c r="AR39" s="358"/>
      <c r="AS39" s="358"/>
      <c r="AT39" s="358"/>
      <c r="AU39" s="358"/>
      <c r="AV39" s="358"/>
      <c r="AW39" s="358"/>
      <c r="AX39" s="358"/>
      <c r="AY39" s="355"/>
      <c r="AZ39" s="355"/>
      <c r="BA39" s="355"/>
      <c r="BB39" s="355"/>
      <c r="BC39" s="355"/>
      <c r="BD39" s="355"/>
      <c r="BE39" s="355"/>
      <c r="BF39" s="355"/>
      <c r="BG39" s="355"/>
      <c r="BH39" s="355"/>
      <c r="BI39" s="336" t="s">
        <v>80</v>
      </c>
      <c r="BJ39" s="336"/>
      <c r="BK39" s="336"/>
      <c r="BL39" s="336"/>
      <c r="BM39" s="336"/>
      <c r="BN39" s="336"/>
      <c r="BO39" s="336"/>
      <c r="BP39" s="336"/>
      <c r="BQ39" s="336"/>
      <c r="BR39" s="336"/>
      <c r="BS39" s="336" t="s">
        <v>81</v>
      </c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46" t="s">
        <v>80</v>
      </c>
      <c r="CO39" s="347"/>
      <c r="CP39" s="347"/>
      <c r="CQ39" s="347"/>
      <c r="CR39" s="347"/>
      <c r="CS39" s="347"/>
      <c r="CT39" s="347"/>
      <c r="CU39" s="347"/>
      <c r="CV39" s="347"/>
      <c r="CW39" s="347"/>
      <c r="CX39" s="347"/>
      <c r="CY39" s="347"/>
      <c r="CZ39" s="347"/>
      <c r="DA39" s="335"/>
      <c r="DB39" s="346" t="s">
        <v>81</v>
      </c>
      <c r="DC39" s="347"/>
      <c r="DD39" s="347"/>
      <c r="DE39" s="347"/>
      <c r="DF39" s="347"/>
      <c r="DG39" s="347"/>
      <c r="DH39" s="347"/>
      <c r="DI39" s="347"/>
      <c r="DJ39" s="347"/>
      <c r="DK39" s="347"/>
      <c r="DL39" s="347"/>
      <c r="DM39" s="347"/>
      <c r="DN39" s="347"/>
      <c r="DO39" s="335"/>
      <c r="DP39" s="336" t="s">
        <v>82</v>
      </c>
      <c r="DQ39" s="336"/>
      <c r="DR39" s="336"/>
      <c r="DS39" s="336"/>
      <c r="DT39" s="336"/>
      <c r="DU39" s="336"/>
      <c r="DV39" s="336"/>
      <c r="DW39" s="336"/>
      <c r="DX39" s="336"/>
      <c r="DY39" s="336"/>
      <c r="DZ39" s="336"/>
      <c r="EA39" s="336"/>
      <c r="EB39" s="336"/>
      <c r="EC39" s="336"/>
      <c r="ED39" s="336"/>
      <c r="EE39" s="336"/>
      <c r="EF39" s="336"/>
      <c r="EG39" s="336"/>
      <c r="EH39" s="336"/>
      <c r="EI39" s="336"/>
      <c r="EJ39" s="336"/>
      <c r="EK39" s="336"/>
      <c r="EL39" s="336"/>
      <c r="EM39" s="336"/>
      <c r="EN39" s="336" t="s">
        <v>83</v>
      </c>
      <c r="EO39" s="336"/>
      <c r="EP39" s="336"/>
      <c r="EQ39" s="336"/>
      <c r="ER39" s="336"/>
      <c r="ES39" s="336"/>
      <c r="ET39" s="336"/>
      <c r="EU39" s="336"/>
      <c r="EV39" s="336"/>
      <c r="EW39" s="336"/>
      <c r="EX39" s="336"/>
      <c r="EY39" s="336"/>
      <c r="EZ39" s="336"/>
      <c r="FA39" s="336"/>
      <c r="FB39" s="336"/>
      <c r="FC39" s="336"/>
      <c r="FD39" s="336"/>
      <c r="FE39" s="336"/>
      <c r="FF39" s="336"/>
      <c r="FG39" s="336"/>
      <c r="FH39" s="336"/>
      <c r="FI39" s="336"/>
      <c r="FJ39" s="336"/>
      <c r="FK39" s="346"/>
    </row>
    <row r="40" spans="1:167" s="27" customFormat="1" ht="10.5" customHeight="1">
      <c r="A40" s="335">
        <v>1</v>
      </c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3">
        <v>2</v>
      </c>
      <c r="AF40" s="333"/>
      <c r="AG40" s="333"/>
      <c r="AH40" s="333"/>
      <c r="AI40" s="333"/>
      <c r="AJ40" s="333"/>
      <c r="AK40" s="333"/>
      <c r="AL40" s="333"/>
      <c r="AM40" s="333"/>
      <c r="AN40" s="333"/>
      <c r="AO40" s="333">
        <v>3</v>
      </c>
      <c r="AP40" s="333"/>
      <c r="AQ40" s="333"/>
      <c r="AR40" s="333"/>
      <c r="AS40" s="333"/>
      <c r="AT40" s="333"/>
      <c r="AU40" s="333"/>
      <c r="AV40" s="333"/>
      <c r="AW40" s="333"/>
      <c r="AX40" s="333"/>
      <c r="AY40" s="333">
        <v>4</v>
      </c>
      <c r="AZ40" s="333"/>
      <c r="BA40" s="333"/>
      <c r="BB40" s="333"/>
      <c r="BC40" s="333"/>
      <c r="BD40" s="333"/>
      <c r="BE40" s="333"/>
      <c r="BF40" s="333"/>
      <c r="BG40" s="333"/>
      <c r="BH40" s="333"/>
      <c r="BI40" s="333">
        <v>5</v>
      </c>
      <c r="BJ40" s="333"/>
      <c r="BK40" s="333"/>
      <c r="BL40" s="333"/>
      <c r="BM40" s="333"/>
      <c r="BN40" s="333"/>
      <c r="BO40" s="333"/>
      <c r="BP40" s="333"/>
      <c r="BQ40" s="333"/>
      <c r="BR40" s="333"/>
      <c r="BS40" s="333">
        <v>6</v>
      </c>
      <c r="BT40" s="333"/>
      <c r="BU40" s="333"/>
      <c r="BV40" s="333"/>
      <c r="BW40" s="333"/>
      <c r="BX40" s="333"/>
      <c r="BY40" s="333"/>
      <c r="BZ40" s="333"/>
      <c r="CA40" s="333"/>
      <c r="CB40" s="333"/>
      <c r="CC40" s="333"/>
      <c r="CD40" s="333"/>
      <c r="CE40" s="333"/>
      <c r="CF40" s="333"/>
      <c r="CG40" s="333"/>
      <c r="CH40" s="333"/>
      <c r="CI40" s="333"/>
      <c r="CJ40" s="333"/>
      <c r="CK40" s="333"/>
      <c r="CL40" s="333"/>
      <c r="CM40" s="333"/>
      <c r="CN40" s="333">
        <v>7</v>
      </c>
      <c r="CO40" s="333"/>
      <c r="CP40" s="333"/>
      <c r="CQ40" s="333"/>
      <c r="CR40" s="333"/>
      <c r="CS40" s="333"/>
      <c r="CT40" s="333"/>
      <c r="CU40" s="333"/>
      <c r="CV40" s="333"/>
      <c r="CW40" s="333"/>
      <c r="CX40" s="333"/>
      <c r="CY40" s="333"/>
      <c r="CZ40" s="333"/>
      <c r="DA40" s="333"/>
      <c r="DB40" s="333">
        <v>8</v>
      </c>
      <c r="DC40" s="333"/>
      <c r="DD40" s="333"/>
      <c r="DE40" s="333"/>
      <c r="DF40" s="333"/>
      <c r="DG40" s="333"/>
      <c r="DH40" s="333"/>
      <c r="DI40" s="333"/>
      <c r="DJ40" s="333"/>
      <c r="DK40" s="333"/>
      <c r="DL40" s="333"/>
      <c r="DM40" s="333"/>
      <c r="DN40" s="333"/>
      <c r="DO40" s="333"/>
      <c r="DP40" s="333">
        <v>9</v>
      </c>
      <c r="DQ40" s="333"/>
      <c r="DR40" s="333"/>
      <c r="DS40" s="333"/>
      <c r="DT40" s="333"/>
      <c r="DU40" s="333"/>
      <c r="DV40" s="333"/>
      <c r="DW40" s="333"/>
      <c r="DX40" s="333"/>
      <c r="DY40" s="333"/>
      <c r="DZ40" s="333"/>
      <c r="EA40" s="333"/>
      <c r="EB40" s="333"/>
      <c r="EC40" s="333"/>
      <c r="ED40" s="333"/>
      <c r="EE40" s="333"/>
      <c r="EF40" s="333"/>
      <c r="EG40" s="333"/>
      <c r="EH40" s="333"/>
      <c r="EI40" s="333"/>
      <c r="EJ40" s="333"/>
      <c r="EK40" s="333"/>
      <c r="EL40" s="333"/>
      <c r="EM40" s="333"/>
      <c r="EN40" s="333">
        <v>10</v>
      </c>
      <c r="EO40" s="333"/>
      <c r="EP40" s="333"/>
      <c r="EQ40" s="333"/>
      <c r="ER40" s="333"/>
      <c r="ES40" s="333"/>
      <c r="ET40" s="333"/>
      <c r="EU40" s="333"/>
      <c r="EV40" s="333"/>
      <c r="EW40" s="333"/>
      <c r="EX40" s="333"/>
      <c r="EY40" s="333"/>
      <c r="EZ40" s="333"/>
      <c r="FA40" s="333"/>
      <c r="FB40" s="333"/>
      <c r="FC40" s="333"/>
      <c r="FD40" s="333"/>
      <c r="FE40" s="333"/>
      <c r="FF40" s="333"/>
      <c r="FG40" s="333"/>
      <c r="FH40" s="333"/>
      <c r="FI40" s="333"/>
      <c r="FJ40" s="333"/>
      <c r="FK40" s="334"/>
    </row>
    <row r="41" spans="1:167" s="27" customFormat="1" ht="81" customHeight="1">
      <c r="A41" s="329" t="s">
        <v>296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1"/>
      <c r="AE41" s="327" t="s">
        <v>297</v>
      </c>
      <c r="AF41" s="327"/>
      <c r="AG41" s="327"/>
      <c r="AH41" s="327"/>
      <c r="AI41" s="327"/>
      <c r="AJ41" s="327"/>
      <c r="AK41" s="327"/>
      <c r="AL41" s="327"/>
      <c r="AM41" s="327"/>
      <c r="AN41" s="327"/>
      <c r="AO41" s="332" t="s">
        <v>298</v>
      </c>
      <c r="AP41" s="332"/>
      <c r="AQ41" s="332"/>
      <c r="AR41" s="332"/>
      <c r="AS41" s="332"/>
      <c r="AT41" s="332"/>
      <c r="AU41" s="332"/>
      <c r="AV41" s="332"/>
      <c r="AW41" s="332"/>
      <c r="AX41" s="332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7"/>
      <c r="BJ41" s="327"/>
      <c r="BK41" s="327"/>
      <c r="BL41" s="327"/>
      <c r="BM41" s="327"/>
      <c r="BN41" s="327"/>
      <c r="BO41" s="327"/>
      <c r="BP41" s="327"/>
      <c r="BQ41" s="327"/>
      <c r="BR41" s="327"/>
      <c r="BS41" s="328"/>
      <c r="BT41" s="328"/>
      <c r="BU41" s="328"/>
      <c r="BV41" s="328"/>
      <c r="BW41" s="328"/>
      <c r="BX41" s="328"/>
      <c r="BY41" s="328"/>
      <c r="BZ41" s="328"/>
      <c r="CA41" s="328"/>
      <c r="CB41" s="328"/>
      <c r="CC41" s="328"/>
      <c r="CD41" s="328"/>
      <c r="CE41" s="328"/>
      <c r="CF41" s="328"/>
      <c r="CG41" s="328"/>
      <c r="CH41" s="328"/>
      <c r="CI41" s="328"/>
      <c r="CJ41" s="328"/>
      <c r="CK41" s="328"/>
      <c r="CL41" s="328"/>
      <c r="CM41" s="328"/>
      <c r="CN41" s="327"/>
      <c r="CO41" s="327"/>
      <c r="CP41" s="327"/>
      <c r="CQ41" s="327"/>
      <c r="CR41" s="327"/>
      <c r="CS41" s="327"/>
      <c r="CT41" s="327"/>
      <c r="CU41" s="327"/>
      <c r="CV41" s="327"/>
      <c r="CW41" s="327"/>
      <c r="CX41" s="327"/>
      <c r="CY41" s="327"/>
      <c r="CZ41" s="327"/>
      <c r="DA41" s="327"/>
      <c r="DB41" s="328"/>
      <c r="DC41" s="328"/>
      <c r="DD41" s="328"/>
      <c r="DE41" s="328"/>
      <c r="DF41" s="328"/>
      <c r="DG41" s="328"/>
      <c r="DH41" s="328"/>
      <c r="DI41" s="328"/>
      <c r="DJ41" s="328"/>
      <c r="DK41" s="328"/>
      <c r="DL41" s="328"/>
      <c r="DM41" s="328"/>
      <c r="DN41" s="328"/>
      <c r="DO41" s="328"/>
      <c r="DP41" s="328">
        <v>5925190</v>
      </c>
      <c r="DQ41" s="328"/>
      <c r="DR41" s="328"/>
      <c r="DS41" s="328"/>
      <c r="DT41" s="328"/>
      <c r="DU41" s="328"/>
      <c r="DV41" s="328"/>
      <c r="DW41" s="328"/>
      <c r="DX41" s="328"/>
      <c r="DY41" s="328"/>
      <c r="DZ41" s="328"/>
      <c r="EA41" s="328"/>
      <c r="EB41" s="328"/>
      <c r="EC41" s="328"/>
      <c r="ED41" s="328"/>
      <c r="EE41" s="328"/>
      <c r="EF41" s="328"/>
      <c r="EG41" s="328"/>
      <c r="EH41" s="328"/>
      <c r="EI41" s="328"/>
      <c r="EJ41" s="328"/>
      <c r="EK41" s="328"/>
      <c r="EL41" s="328"/>
      <c r="EM41" s="328"/>
      <c r="EN41" s="328"/>
      <c r="EO41" s="328"/>
      <c r="EP41" s="328"/>
      <c r="EQ41" s="328"/>
      <c r="ER41" s="328"/>
      <c r="ES41" s="328"/>
      <c r="ET41" s="328"/>
      <c r="EU41" s="328"/>
      <c r="EV41" s="328"/>
      <c r="EW41" s="328"/>
      <c r="EX41" s="328"/>
      <c r="EY41" s="328"/>
      <c r="EZ41" s="328"/>
      <c r="FA41" s="328"/>
      <c r="FB41" s="328"/>
      <c r="FC41" s="328"/>
      <c r="FD41" s="328"/>
      <c r="FE41" s="328"/>
      <c r="FF41" s="328"/>
      <c r="FG41" s="328"/>
      <c r="FH41" s="328"/>
      <c r="FI41" s="328"/>
      <c r="FJ41" s="328"/>
      <c r="FK41" s="328"/>
    </row>
    <row r="42" spans="1:167" s="27" customFormat="1" ht="78" customHeight="1">
      <c r="A42" s="329" t="s">
        <v>296</v>
      </c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1"/>
      <c r="AE42" s="327" t="s">
        <v>299</v>
      </c>
      <c r="AF42" s="327"/>
      <c r="AG42" s="327"/>
      <c r="AH42" s="327"/>
      <c r="AI42" s="327"/>
      <c r="AJ42" s="327"/>
      <c r="AK42" s="327"/>
      <c r="AL42" s="327"/>
      <c r="AM42" s="327"/>
      <c r="AN42" s="327"/>
      <c r="AO42" s="332" t="s">
        <v>300</v>
      </c>
      <c r="AP42" s="332"/>
      <c r="AQ42" s="332"/>
      <c r="AR42" s="332"/>
      <c r="AS42" s="332"/>
      <c r="AT42" s="332"/>
      <c r="AU42" s="332"/>
      <c r="AV42" s="332"/>
      <c r="AW42" s="332"/>
      <c r="AX42" s="332"/>
      <c r="AY42" s="319"/>
      <c r="AZ42" s="319"/>
      <c r="BA42" s="319"/>
      <c r="BB42" s="319"/>
      <c r="BC42" s="319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20"/>
      <c r="BT42" s="320"/>
      <c r="BU42" s="320"/>
      <c r="BV42" s="320"/>
      <c r="BW42" s="320"/>
      <c r="BX42" s="320"/>
      <c r="BY42" s="320"/>
      <c r="BZ42" s="320"/>
      <c r="CA42" s="320"/>
      <c r="CB42" s="320"/>
      <c r="CC42" s="320"/>
      <c r="CD42" s="320"/>
      <c r="CE42" s="320"/>
      <c r="CF42" s="320"/>
      <c r="CG42" s="320"/>
      <c r="CH42" s="320"/>
      <c r="CI42" s="320"/>
      <c r="CJ42" s="320"/>
      <c r="CK42" s="320"/>
      <c r="CL42" s="320"/>
      <c r="CM42" s="320"/>
      <c r="CN42" s="319"/>
      <c r="CO42" s="319"/>
      <c r="CP42" s="319"/>
      <c r="CQ42" s="319"/>
      <c r="CR42" s="319"/>
      <c r="CS42" s="319"/>
      <c r="CT42" s="319"/>
      <c r="CU42" s="319"/>
      <c r="CV42" s="319"/>
      <c r="CW42" s="319"/>
      <c r="CX42" s="319"/>
      <c r="CY42" s="319"/>
      <c r="CZ42" s="319"/>
      <c r="DA42" s="319"/>
      <c r="DB42" s="320"/>
      <c r="DC42" s="320"/>
      <c r="DD42" s="320"/>
      <c r="DE42" s="320"/>
      <c r="DF42" s="320"/>
      <c r="DG42" s="320"/>
      <c r="DH42" s="320"/>
      <c r="DI42" s="320"/>
      <c r="DJ42" s="320"/>
      <c r="DK42" s="320"/>
      <c r="DL42" s="320"/>
      <c r="DM42" s="320"/>
      <c r="DN42" s="320"/>
      <c r="DO42" s="320"/>
      <c r="DP42" s="320"/>
      <c r="DQ42" s="320"/>
      <c r="DR42" s="320"/>
      <c r="DS42" s="320"/>
      <c r="DT42" s="320"/>
      <c r="DU42" s="320"/>
      <c r="DV42" s="320"/>
      <c r="DW42" s="320"/>
      <c r="DX42" s="320"/>
      <c r="DY42" s="320"/>
      <c r="DZ42" s="320"/>
      <c r="EA42" s="320"/>
      <c r="EB42" s="320"/>
      <c r="EC42" s="320"/>
      <c r="ED42" s="320"/>
      <c r="EE42" s="320"/>
      <c r="EF42" s="320"/>
      <c r="EG42" s="320"/>
      <c r="EH42" s="320"/>
      <c r="EI42" s="320"/>
      <c r="EJ42" s="320"/>
      <c r="EK42" s="320"/>
      <c r="EL42" s="320"/>
      <c r="EM42" s="320"/>
      <c r="EN42" s="320">
        <v>5925190</v>
      </c>
      <c r="EO42" s="320"/>
      <c r="EP42" s="320"/>
      <c r="EQ42" s="320"/>
      <c r="ER42" s="320"/>
      <c r="ES42" s="320"/>
      <c r="ET42" s="320"/>
      <c r="EU42" s="320"/>
      <c r="EV42" s="320"/>
      <c r="EW42" s="320"/>
      <c r="EX42" s="320"/>
      <c r="EY42" s="320"/>
      <c r="EZ42" s="320"/>
      <c r="FA42" s="320"/>
      <c r="FB42" s="320"/>
      <c r="FC42" s="320"/>
      <c r="FD42" s="320"/>
      <c r="FE42" s="320"/>
      <c r="FF42" s="320"/>
      <c r="FG42" s="320"/>
      <c r="FH42" s="320"/>
      <c r="FI42" s="320"/>
      <c r="FJ42" s="320"/>
      <c r="FK42" s="320"/>
    </row>
    <row r="43" spans="1:167" s="30" customFormat="1" ht="12" customHeight="1" thickBo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6" t="s">
        <v>84</v>
      </c>
      <c r="BR43" s="115"/>
      <c r="BS43" s="321"/>
      <c r="BT43" s="322"/>
      <c r="BU43" s="322"/>
      <c r="BV43" s="322"/>
      <c r="BW43" s="322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  <c r="CK43" s="322"/>
      <c r="CL43" s="322"/>
      <c r="CM43" s="323"/>
      <c r="CN43" s="324" t="s">
        <v>165</v>
      </c>
      <c r="CO43" s="324"/>
      <c r="CP43" s="324"/>
      <c r="CQ43" s="324"/>
      <c r="CR43" s="324"/>
      <c r="CS43" s="324"/>
      <c r="CT43" s="324"/>
      <c r="CU43" s="324"/>
      <c r="CV43" s="324"/>
      <c r="CW43" s="324"/>
      <c r="CX43" s="324"/>
      <c r="CY43" s="324"/>
      <c r="CZ43" s="324"/>
      <c r="DA43" s="324"/>
      <c r="DB43" s="325"/>
      <c r="DC43" s="325"/>
      <c r="DD43" s="325"/>
      <c r="DE43" s="325"/>
      <c r="DF43" s="325"/>
      <c r="DG43" s="325"/>
      <c r="DH43" s="325"/>
      <c r="DI43" s="325"/>
      <c r="DJ43" s="325"/>
      <c r="DK43" s="325"/>
      <c r="DL43" s="325"/>
      <c r="DM43" s="325"/>
      <c r="DN43" s="325"/>
      <c r="DO43" s="325"/>
      <c r="DP43" s="325"/>
      <c r="DQ43" s="325"/>
      <c r="DR43" s="325"/>
      <c r="DS43" s="325"/>
      <c r="DT43" s="325"/>
      <c r="DU43" s="325"/>
      <c r="DV43" s="325"/>
      <c r="DW43" s="325"/>
      <c r="DX43" s="325"/>
      <c r="DY43" s="325"/>
      <c r="DZ43" s="325"/>
      <c r="EA43" s="325"/>
      <c r="EB43" s="325"/>
      <c r="EC43" s="325"/>
      <c r="ED43" s="325"/>
      <c r="EE43" s="325"/>
      <c r="EF43" s="325"/>
      <c r="EG43" s="325"/>
      <c r="EH43" s="325"/>
      <c r="EI43" s="325"/>
      <c r="EJ43" s="325"/>
      <c r="EK43" s="325"/>
      <c r="EL43" s="325"/>
      <c r="EM43" s="325"/>
      <c r="EN43" s="325"/>
      <c r="EO43" s="325"/>
      <c r="EP43" s="325"/>
      <c r="EQ43" s="325"/>
      <c r="ER43" s="325"/>
      <c r="ES43" s="325"/>
      <c r="ET43" s="325"/>
      <c r="EU43" s="325"/>
      <c r="EV43" s="325"/>
      <c r="EW43" s="325"/>
      <c r="EX43" s="325"/>
      <c r="EY43" s="325"/>
      <c r="EZ43" s="325"/>
      <c r="FA43" s="325"/>
      <c r="FB43" s="325"/>
      <c r="FC43" s="325"/>
      <c r="FD43" s="325"/>
      <c r="FE43" s="325"/>
      <c r="FF43" s="325"/>
      <c r="FG43" s="325"/>
      <c r="FH43" s="325"/>
      <c r="FI43" s="325"/>
      <c r="FJ43" s="325"/>
      <c r="FK43" s="326"/>
    </row>
    <row r="44" spans="1:167" ht="4.5" customHeight="1" thickBo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</row>
    <row r="45" spans="1:167" s="27" customFormat="1" ht="10.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11"/>
      <c r="EU45" s="111"/>
      <c r="EV45" s="108"/>
      <c r="EW45" s="108"/>
      <c r="EX45" s="111" t="s">
        <v>166</v>
      </c>
      <c r="EY45" s="108"/>
      <c r="EZ45" s="311" t="s">
        <v>200</v>
      </c>
      <c r="FA45" s="312"/>
      <c r="FB45" s="312"/>
      <c r="FC45" s="312"/>
      <c r="FD45" s="312"/>
      <c r="FE45" s="312"/>
      <c r="FF45" s="312"/>
      <c r="FG45" s="312"/>
      <c r="FH45" s="312"/>
      <c r="FI45" s="312"/>
      <c r="FJ45" s="312"/>
      <c r="FK45" s="313"/>
    </row>
    <row r="46" spans="1:167" s="27" customFormat="1" ht="10.5" customHeight="1" thickBot="1">
      <c r="A46" s="108" t="s">
        <v>167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304" t="s">
        <v>295</v>
      </c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108"/>
      <c r="AH46" s="304" t="s">
        <v>276</v>
      </c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11"/>
      <c r="EU46" s="111"/>
      <c r="EV46" s="108"/>
      <c r="EW46" s="115"/>
      <c r="EX46" s="111" t="s">
        <v>168</v>
      </c>
      <c r="EY46" s="108"/>
      <c r="EZ46" s="314">
        <v>2</v>
      </c>
      <c r="FA46" s="315"/>
      <c r="FB46" s="315"/>
      <c r="FC46" s="315"/>
      <c r="FD46" s="315"/>
      <c r="FE46" s="315"/>
      <c r="FF46" s="315"/>
      <c r="FG46" s="315"/>
      <c r="FH46" s="315"/>
      <c r="FI46" s="315"/>
      <c r="FJ46" s="315"/>
      <c r="FK46" s="316"/>
    </row>
    <row r="47" spans="1:167" s="25" customFormat="1" ht="10.5" customHeight="1" thickBo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317" t="s">
        <v>99</v>
      </c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106"/>
      <c r="AH47" s="318" t="s">
        <v>100</v>
      </c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</row>
    <row r="48" spans="1:167" ht="10.5" customHeight="1">
      <c r="A48" s="108" t="s">
        <v>169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31"/>
      <c r="BX48" s="305" t="s">
        <v>170</v>
      </c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  <c r="CN48" s="306"/>
      <c r="CO48" s="306"/>
      <c r="CP48" s="306"/>
      <c r="CQ48" s="306"/>
      <c r="CR48" s="306"/>
      <c r="CS48" s="306"/>
      <c r="CT48" s="306"/>
      <c r="CU48" s="306"/>
      <c r="CV48" s="306"/>
      <c r="CW48" s="306"/>
      <c r="CX48" s="306"/>
      <c r="CY48" s="306"/>
      <c r="CZ48" s="306"/>
      <c r="DA48" s="306"/>
      <c r="DB48" s="306"/>
      <c r="DC48" s="306"/>
      <c r="DD48" s="306"/>
      <c r="DE48" s="306"/>
      <c r="DF48" s="306"/>
      <c r="DG48" s="306"/>
      <c r="DH48" s="306"/>
      <c r="DI48" s="306"/>
      <c r="DJ48" s="306"/>
      <c r="DK48" s="306"/>
      <c r="DL48" s="306"/>
      <c r="DM48" s="306"/>
      <c r="DN48" s="306"/>
      <c r="DO48" s="306"/>
      <c r="DP48" s="306"/>
      <c r="DQ48" s="306"/>
      <c r="DR48" s="306"/>
      <c r="DS48" s="306"/>
      <c r="DT48" s="306"/>
      <c r="DU48" s="306"/>
      <c r="DV48" s="306"/>
      <c r="DW48" s="306"/>
      <c r="DX48" s="306"/>
      <c r="DY48" s="306"/>
      <c r="DZ48" s="306"/>
      <c r="EA48" s="306"/>
      <c r="EB48" s="306"/>
      <c r="EC48" s="306"/>
      <c r="ED48" s="306"/>
      <c r="EE48" s="306"/>
      <c r="EF48" s="306"/>
      <c r="EG48" s="306"/>
      <c r="EH48" s="306"/>
      <c r="EI48" s="306"/>
      <c r="EJ48" s="306"/>
      <c r="EK48" s="306"/>
      <c r="EL48" s="306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3"/>
    </row>
    <row r="49" spans="1:167" ht="10.5" customHeight="1">
      <c r="A49" s="27" t="s">
        <v>171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X49" s="307" t="s">
        <v>172</v>
      </c>
      <c r="BY49" s="308"/>
      <c r="BZ49" s="308"/>
      <c r="CA49" s="308"/>
      <c r="CB49" s="308"/>
      <c r="CC49" s="308"/>
      <c r="CD49" s="308"/>
      <c r="CE49" s="308"/>
      <c r="CF49" s="308"/>
      <c r="CG49" s="308"/>
      <c r="CH49" s="308"/>
      <c r="CI49" s="308"/>
      <c r="CJ49" s="308"/>
      <c r="CK49" s="308"/>
      <c r="CL49" s="308"/>
      <c r="CM49" s="308"/>
      <c r="CN49" s="308"/>
      <c r="CO49" s="308"/>
      <c r="CP49" s="308"/>
      <c r="CQ49" s="308"/>
      <c r="CR49" s="308"/>
      <c r="CS49" s="308"/>
      <c r="CT49" s="308"/>
      <c r="CU49" s="308"/>
      <c r="CV49" s="308"/>
      <c r="CW49" s="308"/>
      <c r="CX49" s="308"/>
      <c r="CY49" s="308"/>
      <c r="CZ49" s="308"/>
      <c r="DA49" s="308"/>
      <c r="DB49" s="308"/>
      <c r="DC49" s="308"/>
      <c r="DD49" s="308"/>
      <c r="DE49" s="308"/>
      <c r="DF49" s="308"/>
      <c r="DG49" s="308"/>
      <c r="DH49" s="308"/>
      <c r="DI49" s="308"/>
      <c r="DJ49" s="308"/>
      <c r="DK49" s="308"/>
      <c r="DL49" s="308"/>
      <c r="DM49" s="308"/>
      <c r="DN49" s="308"/>
      <c r="DO49" s="308"/>
      <c r="DP49" s="308"/>
      <c r="DQ49" s="308"/>
      <c r="DR49" s="308"/>
      <c r="DS49" s="308"/>
      <c r="DT49" s="308"/>
      <c r="DU49" s="308"/>
      <c r="DV49" s="308"/>
      <c r="DW49" s="308"/>
      <c r="DX49" s="308"/>
      <c r="DY49" s="308"/>
      <c r="DZ49" s="308"/>
      <c r="EA49" s="308"/>
      <c r="EB49" s="308"/>
      <c r="EC49" s="308"/>
      <c r="ED49" s="308"/>
      <c r="EE49" s="308"/>
      <c r="EF49" s="308"/>
      <c r="EG49" s="308"/>
      <c r="EH49" s="308"/>
      <c r="EI49" s="308"/>
      <c r="EJ49" s="308"/>
      <c r="EK49" s="308"/>
      <c r="EL49" s="308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4"/>
    </row>
    <row r="50" spans="1:167" ht="10.5" customHeight="1">
      <c r="A50" s="27" t="s">
        <v>173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X50" s="35"/>
      <c r="BY50" s="27" t="s">
        <v>174</v>
      </c>
      <c r="CL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36"/>
    </row>
    <row r="51" spans="14:167" ht="10.5" customHeight="1">
      <c r="N51" s="309" t="s">
        <v>99</v>
      </c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H51" s="310" t="s">
        <v>100</v>
      </c>
      <c r="AI51" s="310"/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  <c r="AT51" s="310"/>
      <c r="AU51" s="310"/>
      <c r="AV51" s="310"/>
      <c r="AW51" s="310"/>
      <c r="AX51" s="310"/>
      <c r="AY51" s="310"/>
      <c r="AZ51" s="310"/>
      <c r="BA51" s="310"/>
      <c r="BB51" s="310"/>
      <c r="BC51" s="310"/>
      <c r="BD51" s="310"/>
      <c r="BE51" s="310"/>
      <c r="BF51" s="310"/>
      <c r="BX51" s="35"/>
      <c r="BY51" s="27" t="s">
        <v>175</v>
      </c>
      <c r="CL51" s="304"/>
      <c r="CM51" s="304"/>
      <c r="CN51" s="304"/>
      <c r="CO51" s="304"/>
      <c r="CP51" s="304"/>
      <c r="CQ51" s="304"/>
      <c r="CR51" s="304"/>
      <c r="CS51" s="304"/>
      <c r="CT51" s="304"/>
      <c r="CU51" s="304"/>
      <c r="CV51" s="304"/>
      <c r="CW51" s="304"/>
      <c r="CX51" s="304"/>
      <c r="CZ51" s="304"/>
      <c r="DA51" s="304"/>
      <c r="DB51" s="304"/>
      <c r="DC51" s="304"/>
      <c r="DD51" s="304"/>
      <c r="DE51" s="304"/>
      <c r="DF51" s="304"/>
      <c r="DG51" s="304"/>
      <c r="DH51" s="304"/>
      <c r="DJ51" s="304"/>
      <c r="DK51" s="304"/>
      <c r="DL51" s="304"/>
      <c r="DM51" s="304"/>
      <c r="DN51" s="304"/>
      <c r="DO51" s="304"/>
      <c r="DP51" s="304"/>
      <c r="DQ51" s="304"/>
      <c r="DR51" s="304"/>
      <c r="DS51" s="304"/>
      <c r="DT51" s="304"/>
      <c r="DU51" s="304"/>
      <c r="DV51" s="304"/>
      <c r="DW51" s="304"/>
      <c r="DX51" s="304"/>
      <c r="DY51" s="304"/>
      <c r="DZ51" s="304"/>
      <c r="EA51" s="304"/>
      <c r="EC51" s="300"/>
      <c r="ED51" s="300"/>
      <c r="EE51" s="300"/>
      <c r="EF51" s="300"/>
      <c r="EG51" s="300"/>
      <c r="EH51" s="300"/>
      <c r="EI51" s="300"/>
      <c r="EJ51" s="300"/>
      <c r="EK51" s="300"/>
      <c r="EL51" s="300"/>
      <c r="FJ51" s="27"/>
      <c r="FK51" s="36"/>
    </row>
    <row r="52" spans="1:167" ht="10.5" customHeight="1">
      <c r="A52" s="27" t="s">
        <v>174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X52" s="35"/>
      <c r="CL52" s="302" t="s">
        <v>176</v>
      </c>
      <c r="CM52" s="302"/>
      <c r="CN52" s="302"/>
      <c r="CO52" s="302"/>
      <c r="CP52" s="302"/>
      <c r="CQ52" s="302"/>
      <c r="CR52" s="302"/>
      <c r="CS52" s="302"/>
      <c r="CT52" s="302"/>
      <c r="CU52" s="302"/>
      <c r="CV52" s="302"/>
      <c r="CW52" s="302"/>
      <c r="CX52" s="302"/>
      <c r="CZ52" s="302" t="s">
        <v>99</v>
      </c>
      <c r="DA52" s="302"/>
      <c r="DB52" s="302"/>
      <c r="DC52" s="302"/>
      <c r="DD52" s="302"/>
      <c r="DE52" s="302"/>
      <c r="DF52" s="302"/>
      <c r="DG52" s="302"/>
      <c r="DH52" s="302"/>
      <c r="DJ52" s="302" t="s">
        <v>100</v>
      </c>
      <c r="DK52" s="302"/>
      <c r="DL52" s="302"/>
      <c r="DM52" s="302"/>
      <c r="DN52" s="302"/>
      <c r="DO52" s="302"/>
      <c r="DP52" s="302"/>
      <c r="DQ52" s="302"/>
      <c r="DR52" s="302"/>
      <c r="DS52" s="302"/>
      <c r="DT52" s="302"/>
      <c r="DU52" s="302"/>
      <c r="DV52" s="302"/>
      <c r="DW52" s="302"/>
      <c r="DX52" s="302"/>
      <c r="DY52" s="302"/>
      <c r="DZ52" s="302"/>
      <c r="EA52" s="302"/>
      <c r="EC52" s="302" t="s">
        <v>177</v>
      </c>
      <c r="ED52" s="302"/>
      <c r="EE52" s="302"/>
      <c r="EF52" s="302"/>
      <c r="EG52" s="302"/>
      <c r="EH52" s="302"/>
      <c r="EI52" s="302"/>
      <c r="EJ52" s="302"/>
      <c r="EK52" s="302"/>
      <c r="EL52" s="302"/>
      <c r="FJ52" s="37"/>
      <c r="FK52" s="36"/>
    </row>
    <row r="53" spans="1:167" ht="10.5" customHeight="1">
      <c r="A53" s="27" t="s">
        <v>175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304" t="s">
        <v>277</v>
      </c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O53" s="304" t="s">
        <v>278</v>
      </c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H53" s="300" t="s">
        <v>279</v>
      </c>
      <c r="BI53" s="300"/>
      <c r="BJ53" s="300"/>
      <c r="BK53" s="300"/>
      <c r="BL53" s="300"/>
      <c r="BM53" s="300"/>
      <c r="BN53" s="300"/>
      <c r="BO53" s="300"/>
      <c r="BP53" s="300"/>
      <c r="BQ53" s="300"/>
      <c r="BR53" s="300"/>
      <c r="BS53" s="300"/>
      <c r="BT53" s="300"/>
      <c r="BU53" s="300"/>
      <c r="BX53" s="35"/>
      <c r="BY53" s="299" t="s">
        <v>101</v>
      </c>
      <c r="BZ53" s="299"/>
      <c r="CA53" s="300"/>
      <c r="CB53" s="300"/>
      <c r="CC53" s="300"/>
      <c r="CD53" s="300"/>
      <c r="CE53" s="300"/>
      <c r="CF53" s="298" t="s">
        <v>101</v>
      </c>
      <c r="CG53" s="298"/>
      <c r="CH53" s="300"/>
      <c r="CI53" s="300"/>
      <c r="CJ53" s="300"/>
      <c r="CK53" s="300"/>
      <c r="CL53" s="300"/>
      <c r="CM53" s="300"/>
      <c r="CN53" s="300"/>
      <c r="CO53" s="300"/>
      <c r="CP53" s="300"/>
      <c r="CQ53" s="300"/>
      <c r="CR53" s="300"/>
      <c r="CS53" s="300"/>
      <c r="CT53" s="300"/>
      <c r="CU53" s="300"/>
      <c r="CV53" s="300"/>
      <c r="CW53" s="300"/>
      <c r="CX53" s="300"/>
      <c r="CY53" s="300"/>
      <c r="CZ53" s="300"/>
      <c r="DA53" s="300"/>
      <c r="DB53" s="300"/>
      <c r="DC53" s="300"/>
      <c r="DD53" s="300"/>
      <c r="DE53" s="299">
        <v>20</v>
      </c>
      <c r="DF53" s="299"/>
      <c r="DG53" s="299"/>
      <c r="DH53" s="299"/>
      <c r="DI53" s="301"/>
      <c r="DJ53" s="301"/>
      <c r="DK53" s="301"/>
      <c r="DL53" s="298" t="s">
        <v>102</v>
      </c>
      <c r="DM53" s="298"/>
      <c r="DN53" s="298"/>
      <c r="ED53" s="27"/>
      <c r="EE53" s="27"/>
      <c r="EF53" s="27"/>
      <c r="EG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36"/>
    </row>
    <row r="54" spans="14:167" s="25" customFormat="1" ht="9.75" customHeight="1" thickBot="1">
      <c r="N54" s="302" t="s">
        <v>176</v>
      </c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D54" s="302" t="s">
        <v>99</v>
      </c>
      <c r="AE54" s="302"/>
      <c r="AF54" s="302"/>
      <c r="AG54" s="302"/>
      <c r="AH54" s="302"/>
      <c r="AI54" s="302"/>
      <c r="AJ54" s="302"/>
      <c r="AK54" s="302"/>
      <c r="AL54" s="302"/>
      <c r="AM54" s="302"/>
      <c r="AO54" s="302" t="s">
        <v>100</v>
      </c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H54" s="303" t="s">
        <v>177</v>
      </c>
      <c r="BI54" s="303"/>
      <c r="BJ54" s="303"/>
      <c r="BK54" s="303"/>
      <c r="BL54" s="303"/>
      <c r="BM54" s="303"/>
      <c r="BN54" s="303"/>
      <c r="BO54" s="303"/>
      <c r="BP54" s="303"/>
      <c r="BQ54" s="303"/>
      <c r="BR54" s="303"/>
      <c r="BS54" s="303"/>
      <c r="BT54" s="303"/>
      <c r="BU54" s="303"/>
      <c r="BX54" s="38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40"/>
    </row>
    <row r="55" spans="1:42" s="27" customFormat="1" ht="10.5" customHeight="1">
      <c r="A55" s="299" t="s">
        <v>101</v>
      </c>
      <c r="B55" s="299"/>
      <c r="C55" s="300" t="s">
        <v>284</v>
      </c>
      <c r="D55" s="300"/>
      <c r="E55" s="300"/>
      <c r="F55" s="300"/>
      <c r="G55" s="300"/>
      <c r="H55" s="298" t="s">
        <v>101</v>
      </c>
      <c r="I55" s="298"/>
      <c r="J55" s="300" t="s">
        <v>271</v>
      </c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299">
        <v>20</v>
      </c>
      <c r="AH55" s="299"/>
      <c r="AI55" s="299"/>
      <c r="AJ55" s="299"/>
      <c r="AK55" s="301" t="s">
        <v>272</v>
      </c>
      <c r="AL55" s="301"/>
      <c r="AM55" s="301"/>
      <c r="AN55" s="298" t="s">
        <v>102</v>
      </c>
      <c r="AO55" s="298"/>
      <c r="AP55" s="298"/>
    </row>
    <row r="56" s="27" customFormat="1" ht="3" customHeight="1"/>
  </sheetData>
  <sheetProtection/>
  <mergeCells count="134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0:EL21"/>
    <mergeCell ref="EZ20:FK21"/>
    <mergeCell ref="EZ22:FK24"/>
    <mergeCell ref="AY23:BZ24"/>
    <mergeCell ref="AO25:EL25"/>
    <mergeCell ref="EZ25:FK25"/>
    <mergeCell ref="AO26:EL27"/>
    <mergeCell ref="EZ26:FK26"/>
    <mergeCell ref="EZ27:FK27"/>
    <mergeCell ref="AO28:EL29"/>
    <mergeCell ref="EZ28:FK29"/>
    <mergeCell ref="EZ30:FK30"/>
    <mergeCell ref="L31:AV31"/>
    <mergeCell ref="EZ31:FK31"/>
    <mergeCell ref="L32:AV32"/>
    <mergeCell ref="EN33:FK33"/>
    <mergeCell ref="A35:AD39"/>
    <mergeCell ref="AE35:AN39"/>
    <mergeCell ref="AO35:AX39"/>
    <mergeCell ref="AY35:BH39"/>
    <mergeCell ref="BI35:CM35"/>
    <mergeCell ref="CN35:DO38"/>
    <mergeCell ref="DP35:FK38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2:DA42"/>
    <mergeCell ref="DB42:DO42"/>
    <mergeCell ref="DP42:EM42"/>
    <mergeCell ref="EN42:FK42"/>
    <mergeCell ref="BS43:CM43"/>
    <mergeCell ref="CN43:DA43"/>
    <mergeCell ref="DB43:DO43"/>
    <mergeCell ref="DP43:EM43"/>
    <mergeCell ref="EN43:FK43"/>
    <mergeCell ref="EZ45:FK45"/>
    <mergeCell ref="N46:AF46"/>
    <mergeCell ref="AH46:BF46"/>
    <mergeCell ref="EZ46:FK46"/>
    <mergeCell ref="N47:AF47"/>
    <mergeCell ref="AH47:BF47"/>
    <mergeCell ref="BX48:EL48"/>
    <mergeCell ref="BX49:EL49"/>
    <mergeCell ref="N50:AF50"/>
    <mergeCell ref="AH50:BF50"/>
    <mergeCell ref="N51:AF51"/>
    <mergeCell ref="AH51:BF51"/>
    <mergeCell ref="CL51:CX51"/>
    <mergeCell ref="CZ51:DH51"/>
    <mergeCell ref="DJ51:EA51"/>
    <mergeCell ref="EC51:EL51"/>
    <mergeCell ref="CL52:CX52"/>
    <mergeCell ref="CZ52:DH52"/>
    <mergeCell ref="DJ52:EA52"/>
    <mergeCell ref="EC52:EL52"/>
    <mergeCell ref="N53:AB53"/>
    <mergeCell ref="AD53:AM53"/>
    <mergeCell ref="AO53:BF53"/>
    <mergeCell ref="BH53:BU53"/>
    <mergeCell ref="BY53:BZ53"/>
    <mergeCell ref="CA53:CE53"/>
    <mergeCell ref="CF53:CG53"/>
    <mergeCell ref="CH53:DD53"/>
    <mergeCell ref="DE53:DH53"/>
    <mergeCell ref="DI53:DK53"/>
    <mergeCell ref="DL53:DN53"/>
    <mergeCell ref="N54:AB54"/>
    <mergeCell ref="AD54:AM54"/>
    <mergeCell ref="AO54:BF54"/>
    <mergeCell ref="BH54:BU54"/>
    <mergeCell ref="AN55:AP55"/>
    <mergeCell ref="A55:B55"/>
    <mergeCell ref="C55:G55"/>
    <mergeCell ref="H55:I55"/>
    <mergeCell ref="J55:AF55"/>
    <mergeCell ref="AG55:AJ55"/>
    <mergeCell ref="AK55:AM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EO25" sqref="EO25:FE25"/>
    </sheetView>
  </sheetViews>
  <sheetFormatPr defaultColWidth="0.875" defaultRowHeight="12.75"/>
  <cols>
    <col min="1" max="23" width="0.875" style="42" customWidth="1"/>
    <col min="24" max="24" width="9.00390625" style="42" customWidth="1"/>
    <col min="25" max="16384" width="0.875" style="42" customWidth="1"/>
  </cols>
  <sheetData>
    <row r="1" s="41" customFormat="1" ht="12">
      <c r="DA1" s="41" t="s">
        <v>178</v>
      </c>
    </row>
    <row r="2" spans="105:161" s="41" customFormat="1" ht="47.25" customHeight="1">
      <c r="DA2" s="411" t="s">
        <v>179</v>
      </c>
      <c r="DB2" s="411"/>
      <c r="DC2" s="411"/>
      <c r="DD2" s="411"/>
      <c r="DE2" s="411"/>
      <c r="DF2" s="411"/>
      <c r="DG2" s="411"/>
      <c r="DH2" s="411"/>
      <c r="DI2" s="411"/>
      <c r="DJ2" s="411"/>
      <c r="DK2" s="411"/>
      <c r="DL2" s="411"/>
      <c r="DM2" s="411"/>
      <c r="DN2" s="411"/>
      <c r="DO2" s="411"/>
      <c r="DP2" s="411"/>
      <c r="DQ2" s="411"/>
      <c r="DR2" s="411"/>
      <c r="DS2" s="411"/>
      <c r="DT2" s="411"/>
      <c r="DU2" s="411"/>
      <c r="DV2" s="411"/>
      <c r="DW2" s="411"/>
      <c r="DX2" s="411"/>
      <c r="DY2" s="411"/>
      <c r="DZ2" s="411"/>
      <c r="EA2" s="411"/>
      <c r="EB2" s="411"/>
      <c r="EC2" s="411"/>
      <c r="ED2" s="411"/>
      <c r="EE2" s="411"/>
      <c r="EF2" s="411"/>
      <c r="EG2" s="411"/>
      <c r="EH2" s="411"/>
      <c r="EI2" s="411"/>
      <c r="EJ2" s="411"/>
      <c r="EK2" s="411"/>
      <c r="EL2" s="411"/>
      <c r="EM2" s="411"/>
      <c r="EN2" s="411"/>
      <c r="EO2" s="411"/>
      <c r="EP2" s="411"/>
      <c r="EQ2" s="411"/>
      <c r="ER2" s="411"/>
      <c r="ES2" s="411"/>
      <c r="ET2" s="411"/>
      <c r="EU2" s="411"/>
      <c r="EV2" s="411"/>
      <c r="EW2" s="411"/>
      <c r="EX2" s="411"/>
      <c r="EY2" s="411"/>
      <c r="EZ2" s="411"/>
      <c r="FA2" s="411"/>
      <c r="FB2" s="411"/>
      <c r="FC2" s="411"/>
      <c r="FD2" s="411"/>
      <c r="FE2" s="411"/>
    </row>
    <row r="3" ht="3" customHeight="1"/>
    <row r="4" s="43" customFormat="1" ht="11.25">
      <c r="DA4" s="56" t="s">
        <v>180</v>
      </c>
    </row>
    <row r="5" s="44" customFormat="1" ht="15">
      <c r="FE5" s="45"/>
    </row>
    <row r="7" spans="1:161" s="46" customFormat="1" ht="15.75">
      <c r="A7" s="412" t="s">
        <v>181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412"/>
      <c r="AS7" s="412"/>
      <c r="AT7" s="412"/>
      <c r="AU7" s="412"/>
      <c r="AV7" s="412"/>
      <c r="AW7" s="412"/>
      <c r="AX7" s="412"/>
      <c r="AY7" s="412"/>
      <c r="AZ7" s="412"/>
      <c r="BA7" s="412"/>
      <c r="BB7" s="412"/>
      <c r="BC7" s="412"/>
      <c r="BD7" s="412"/>
      <c r="BE7" s="412"/>
      <c r="BF7" s="412"/>
      <c r="BG7" s="412"/>
      <c r="BH7" s="412"/>
      <c r="BI7" s="412"/>
      <c r="BJ7" s="412"/>
      <c r="BK7" s="412"/>
      <c r="BL7" s="412"/>
      <c r="BM7" s="412"/>
      <c r="BN7" s="412"/>
      <c r="BO7" s="412"/>
      <c r="BP7" s="412"/>
      <c r="BQ7" s="412"/>
      <c r="BR7" s="412"/>
      <c r="BS7" s="412"/>
      <c r="BT7" s="412"/>
      <c r="BU7" s="412"/>
      <c r="BV7" s="412"/>
      <c r="BW7" s="412"/>
      <c r="BX7" s="412"/>
      <c r="BY7" s="412"/>
      <c r="BZ7" s="412"/>
      <c r="CA7" s="412"/>
      <c r="CB7" s="412"/>
      <c r="CC7" s="412"/>
      <c r="CD7" s="412"/>
      <c r="CE7" s="412"/>
      <c r="CF7" s="412"/>
      <c r="CG7" s="412"/>
      <c r="CH7" s="412"/>
      <c r="CI7" s="412"/>
      <c r="CJ7" s="412"/>
      <c r="CK7" s="412"/>
      <c r="CL7" s="412"/>
      <c r="CM7" s="412"/>
      <c r="CN7" s="412"/>
      <c r="CO7" s="412"/>
      <c r="CP7" s="412"/>
      <c r="CQ7" s="412"/>
      <c r="CR7" s="412"/>
      <c r="CS7" s="412"/>
      <c r="CT7" s="412"/>
      <c r="CU7" s="412"/>
      <c r="CV7" s="412"/>
      <c r="CW7" s="412"/>
      <c r="CX7" s="412"/>
      <c r="CY7" s="412"/>
      <c r="CZ7" s="412"/>
      <c r="DA7" s="412"/>
      <c r="DB7" s="412"/>
      <c r="DC7" s="412"/>
      <c r="DD7" s="412"/>
      <c r="DE7" s="412"/>
      <c r="DF7" s="412"/>
      <c r="DG7" s="412"/>
      <c r="DH7" s="412"/>
      <c r="DI7" s="412"/>
      <c r="DJ7" s="412"/>
      <c r="DK7" s="412"/>
      <c r="DL7" s="412"/>
      <c r="DM7" s="412"/>
      <c r="DN7" s="412"/>
      <c r="DO7" s="412"/>
      <c r="DP7" s="412"/>
      <c r="DQ7" s="412"/>
      <c r="DR7" s="412"/>
      <c r="DS7" s="412"/>
      <c r="DT7" s="412"/>
      <c r="DU7" s="412"/>
      <c r="DV7" s="412"/>
      <c r="DW7" s="412"/>
      <c r="DX7" s="412"/>
      <c r="DY7" s="412"/>
      <c r="DZ7" s="412"/>
      <c r="EA7" s="412"/>
      <c r="EB7" s="412"/>
      <c r="EC7" s="412"/>
      <c r="ED7" s="412"/>
      <c r="EE7" s="412"/>
      <c r="EF7" s="412"/>
      <c r="EG7" s="412"/>
      <c r="EH7" s="412"/>
      <c r="EI7" s="412"/>
      <c r="EJ7" s="412"/>
      <c r="EK7" s="412"/>
      <c r="EL7" s="412"/>
      <c r="EM7" s="412"/>
      <c r="EN7" s="412"/>
      <c r="EO7" s="412"/>
      <c r="EP7" s="412"/>
      <c r="EQ7" s="412"/>
      <c r="ER7" s="412"/>
      <c r="ES7" s="412"/>
      <c r="ET7" s="412"/>
      <c r="EU7" s="412"/>
      <c r="EV7" s="412"/>
      <c r="EW7" s="412"/>
      <c r="EX7" s="412"/>
      <c r="EY7" s="412"/>
      <c r="EZ7" s="412"/>
      <c r="FA7" s="412"/>
      <c r="FB7" s="412"/>
      <c r="FC7" s="412"/>
      <c r="FD7" s="412"/>
      <c r="FE7" s="412"/>
    </row>
    <row r="9" spans="1:161" s="44" customFormat="1" ht="15">
      <c r="A9" s="212" t="s">
        <v>182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</row>
    <row r="10" ht="6" customHeight="1"/>
    <row r="11" spans="1:161" s="47" customFormat="1" ht="14.25">
      <c r="A11" s="47" t="s">
        <v>183</v>
      </c>
      <c r="X11" s="413" t="s">
        <v>301</v>
      </c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3"/>
      <c r="BI11" s="413"/>
      <c r="BJ11" s="413"/>
      <c r="BK11" s="413"/>
      <c r="BL11" s="413"/>
      <c r="BM11" s="413"/>
      <c r="BN11" s="413"/>
      <c r="BO11" s="413"/>
      <c r="BP11" s="413"/>
      <c r="BQ11" s="413"/>
      <c r="BR11" s="413"/>
      <c r="BS11" s="413"/>
      <c r="BT11" s="413"/>
      <c r="BU11" s="413"/>
      <c r="BV11" s="413"/>
      <c r="BW11" s="413"/>
      <c r="BX11" s="413"/>
      <c r="BY11" s="413"/>
      <c r="BZ11" s="413"/>
      <c r="CA11" s="413"/>
      <c r="CB11" s="413"/>
      <c r="CC11" s="413"/>
      <c r="CD11" s="413"/>
      <c r="CE11" s="413"/>
      <c r="CF11" s="413"/>
      <c r="CG11" s="413"/>
      <c r="CH11" s="413"/>
      <c r="CI11" s="413"/>
      <c r="CJ11" s="413"/>
      <c r="CK11" s="413"/>
      <c r="CL11" s="413"/>
      <c r="CM11" s="413"/>
      <c r="CN11" s="413"/>
      <c r="CO11" s="413"/>
      <c r="CP11" s="413"/>
      <c r="CQ11" s="413"/>
      <c r="CR11" s="413"/>
      <c r="CS11" s="413"/>
      <c r="CT11" s="413"/>
      <c r="CU11" s="413"/>
      <c r="CV11" s="413"/>
      <c r="CW11" s="413"/>
      <c r="CX11" s="413"/>
      <c r="CY11" s="413"/>
      <c r="CZ11" s="413"/>
      <c r="DA11" s="413"/>
      <c r="DB11" s="413"/>
      <c r="DC11" s="413"/>
      <c r="DD11" s="413"/>
      <c r="DE11" s="413"/>
      <c r="DF11" s="413"/>
      <c r="DG11" s="413"/>
      <c r="DH11" s="413"/>
      <c r="DI11" s="413"/>
      <c r="DJ11" s="413"/>
      <c r="DK11" s="413"/>
      <c r="DL11" s="413"/>
      <c r="DM11" s="413"/>
      <c r="DN11" s="413"/>
      <c r="DO11" s="413"/>
      <c r="DP11" s="413"/>
      <c r="DQ11" s="413"/>
      <c r="DR11" s="413"/>
      <c r="DS11" s="413"/>
      <c r="DT11" s="413"/>
      <c r="DU11" s="413"/>
      <c r="DV11" s="413"/>
      <c r="DW11" s="413"/>
      <c r="DX11" s="413"/>
      <c r="DY11" s="413"/>
      <c r="DZ11" s="413"/>
      <c r="EA11" s="413"/>
      <c r="EB11" s="413"/>
      <c r="EC11" s="413"/>
      <c r="ED11" s="413"/>
      <c r="EE11" s="413"/>
      <c r="EF11" s="413"/>
      <c r="EG11" s="413"/>
      <c r="EH11" s="413"/>
      <c r="EI11" s="413"/>
      <c r="EJ11" s="413"/>
      <c r="EK11" s="413"/>
      <c r="EL11" s="413"/>
      <c r="EM11" s="413"/>
      <c r="EN11" s="413"/>
      <c r="EO11" s="413"/>
      <c r="EP11" s="413"/>
      <c r="EQ11" s="413"/>
      <c r="ER11" s="413"/>
      <c r="ES11" s="413"/>
      <c r="ET11" s="413"/>
      <c r="EU11" s="413"/>
      <c r="EV11" s="413"/>
      <c r="EW11" s="413"/>
      <c r="EX11" s="413"/>
      <c r="EY11" s="413"/>
      <c r="EZ11" s="413"/>
      <c r="FA11" s="413"/>
      <c r="FB11" s="413"/>
      <c r="FC11" s="413"/>
      <c r="FD11" s="413"/>
      <c r="FE11" s="413"/>
    </row>
    <row r="12" spans="24:161" s="47" customFormat="1" ht="6" customHeight="1"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</row>
    <row r="13" spans="1:161" s="47" customFormat="1" ht="14.25">
      <c r="A13" s="414" t="s">
        <v>184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5" t="s">
        <v>371</v>
      </c>
      <c r="AQ13" s="415"/>
      <c r="AR13" s="415"/>
      <c r="AS13" s="415"/>
      <c r="AT13" s="415"/>
      <c r="AU13" s="415"/>
      <c r="AV13" s="415"/>
      <c r="AW13" s="415"/>
      <c r="AX13" s="415"/>
      <c r="AY13" s="415"/>
      <c r="AZ13" s="415"/>
      <c r="BA13" s="415"/>
      <c r="BB13" s="415"/>
      <c r="BC13" s="415"/>
      <c r="BD13" s="415"/>
      <c r="BE13" s="415"/>
      <c r="BF13" s="415"/>
      <c r="BG13" s="415"/>
      <c r="BH13" s="415"/>
      <c r="BI13" s="415"/>
      <c r="BJ13" s="415"/>
      <c r="BK13" s="415"/>
      <c r="BL13" s="415"/>
      <c r="BM13" s="415"/>
      <c r="BN13" s="415"/>
      <c r="BO13" s="415"/>
      <c r="BP13" s="415"/>
      <c r="BQ13" s="415"/>
      <c r="BR13" s="415"/>
      <c r="BS13" s="415"/>
      <c r="BT13" s="415"/>
      <c r="BU13" s="415"/>
      <c r="BV13" s="415"/>
      <c r="BW13" s="415"/>
      <c r="BX13" s="415"/>
      <c r="BY13" s="415"/>
      <c r="BZ13" s="415"/>
      <c r="CA13" s="415"/>
      <c r="CB13" s="415"/>
      <c r="CC13" s="415"/>
      <c r="CD13" s="415"/>
      <c r="CE13" s="415"/>
      <c r="CF13" s="415"/>
      <c r="CG13" s="415"/>
      <c r="CH13" s="415"/>
      <c r="CI13" s="415"/>
      <c r="CJ13" s="415"/>
      <c r="CK13" s="415"/>
      <c r="CL13" s="415"/>
      <c r="CM13" s="415"/>
      <c r="CN13" s="415"/>
      <c r="CO13" s="415"/>
      <c r="CP13" s="415"/>
      <c r="CQ13" s="415"/>
      <c r="CR13" s="415"/>
      <c r="CS13" s="415"/>
      <c r="CT13" s="415"/>
      <c r="CU13" s="415"/>
      <c r="CV13" s="415"/>
      <c r="CW13" s="415"/>
      <c r="CX13" s="415"/>
      <c r="CY13" s="415"/>
      <c r="CZ13" s="415"/>
      <c r="DA13" s="415"/>
      <c r="DB13" s="415"/>
      <c r="DC13" s="415"/>
      <c r="DD13" s="415"/>
      <c r="DE13" s="415"/>
      <c r="DF13" s="415"/>
      <c r="DG13" s="415"/>
      <c r="DH13" s="415"/>
      <c r="DI13" s="415"/>
      <c r="DJ13" s="415"/>
      <c r="DK13" s="415"/>
      <c r="DL13" s="415"/>
      <c r="DM13" s="415"/>
      <c r="DN13" s="415"/>
      <c r="DO13" s="415"/>
      <c r="DP13" s="415"/>
      <c r="DQ13" s="415"/>
      <c r="DR13" s="415"/>
      <c r="DS13" s="415"/>
      <c r="DT13" s="415"/>
      <c r="DU13" s="415"/>
      <c r="DV13" s="415"/>
      <c r="DW13" s="415"/>
      <c r="DX13" s="415"/>
      <c r="DY13" s="415"/>
      <c r="DZ13" s="415"/>
      <c r="EA13" s="415"/>
      <c r="EB13" s="415"/>
      <c r="EC13" s="415"/>
      <c r="ED13" s="415"/>
      <c r="EE13" s="415"/>
      <c r="EF13" s="415"/>
      <c r="EG13" s="415"/>
      <c r="EH13" s="415"/>
      <c r="EI13" s="415"/>
      <c r="EJ13" s="415"/>
      <c r="EK13" s="415"/>
      <c r="EL13" s="415"/>
      <c r="EM13" s="415"/>
      <c r="EN13" s="415"/>
      <c r="EO13" s="415"/>
      <c r="EP13" s="415"/>
      <c r="EQ13" s="415"/>
      <c r="ER13" s="415"/>
      <c r="ES13" s="415"/>
      <c r="ET13" s="415"/>
      <c r="EU13" s="415"/>
      <c r="EV13" s="415"/>
      <c r="EW13" s="415"/>
      <c r="EX13" s="415"/>
      <c r="EY13" s="415"/>
      <c r="EZ13" s="415"/>
      <c r="FA13" s="415"/>
      <c r="FB13" s="415"/>
      <c r="FC13" s="415"/>
      <c r="FD13" s="415"/>
      <c r="FE13" s="415"/>
    </row>
    <row r="14" ht="9.75" customHeight="1"/>
    <row r="15" spans="1:161" s="44" customFormat="1" ht="15">
      <c r="A15" s="212" t="s">
        <v>185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</row>
    <row r="16" ht="10.5" customHeight="1"/>
    <row r="17" spans="1:161" s="50" customFormat="1" ht="13.5" customHeight="1">
      <c r="A17" s="274" t="s">
        <v>186</v>
      </c>
      <c r="B17" s="275"/>
      <c r="C17" s="275"/>
      <c r="D17" s="275"/>
      <c r="E17" s="275"/>
      <c r="F17" s="276"/>
      <c r="G17" s="274" t="s">
        <v>187</v>
      </c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6"/>
      <c r="Y17" s="274" t="s">
        <v>39</v>
      </c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6"/>
      <c r="AO17" s="213" t="s">
        <v>40</v>
      </c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5"/>
      <c r="DI17" s="274" t="s">
        <v>41</v>
      </c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6"/>
      <c r="DY17" s="274" t="s">
        <v>42</v>
      </c>
      <c r="DZ17" s="275"/>
      <c r="EA17" s="275"/>
      <c r="EB17" s="275"/>
      <c r="EC17" s="275"/>
      <c r="ED17" s="275"/>
      <c r="EE17" s="275"/>
      <c r="EF17" s="275"/>
      <c r="EG17" s="275"/>
      <c r="EH17" s="275"/>
      <c r="EI17" s="275"/>
      <c r="EJ17" s="275"/>
      <c r="EK17" s="275"/>
      <c r="EL17" s="275"/>
      <c r="EM17" s="275"/>
      <c r="EN17" s="276"/>
      <c r="EO17" s="274" t="s">
        <v>188</v>
      </c>
      <c r="EP17" s="275"/>
      <c r="EQ17" s="275"/>
      <c r="ER17" s="275"/>
      <c r="ES17" s="275"/>
      <c r="ET17" s="275"/>
      <c r="EU17" s="275"/>
      <c r="EV17" s="275"/>
      <c r="EW17" s="275"/>
      <c r="EX17" s="275"/>
      <c r="EY17" s="275"/>
      <c r="EZ17" s="275"/>
      <c r="FA17" s="275"/>
      <c r="FB17" s="275"/>
      <c r="FC17" s="275"/>
      <c r="FD17" s="275"/>
      <c r="FE17" s="276"/>
    </row>
    <row r="18" spans="1:161" s="50" customFormat="1" ht="13.5" customHeight="1">
      <c r="A18" s="277"/>
      <c r="B18" s="278"/>
      <c r="C18" s="278"/>
      <c r="D18" s="278"/>
      <c r="E18" s="278"/>
      <c r="F18" s="279"/>
      <c r="G18" s="277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9"/>
      <c r="Y18" s="277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9"/>
      <c r="AO18" s="274" t="s">
        <v>8</v>
      </c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6"/>
      <c r="BF18" s="213" t="s">
        <v>9</v>
      </c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5"/>
      <c r="DI18" s="277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79"/>
      <c r="DY18" s="277"/>
      <c r="DZ18" s="278"/>
      <c r="EA18" s="278"/>
      <c r="EB18" s="278"/>
      <c r="EC18" s="278"/>
      <c r="ED18" s="278"/>
      <c r="EE18" s="278"/>
      <c r="EF18" s="278"/>
      <c r="EG18" s="278"/>
      <c r="EH18" s="278"/>
      <c r="EI18" s="278"/>
      <c r="EJ18" s="278"/>
      <c r="EK18" s="278"/>
      <c r="EL18" s="278"/>
      <c r="EM18" s="278"/>
      <c r="EN18" s="279"/>
      <c r="EO18" s="277"/>
      <c r="EP18" s="278"/>
      <c r="EQ18" s="278"/>
      <c r="ER18" s="278"/>
      <c r="ES18" s="278"/>
      <c r="ET18" s="278"/>
      <c r="EU18" s="278"/>
      <c r="EV18" s="278"/>
      <c r="EW18" s="278"/>
      <c r="EX18" s="278"/>
      <c r="EY18" s="278"/>
      <c r="EZ18" s="278"/>
      <c r="FA18" s="278"/>
      <c r="FB18" s="278"/>
      <c r="FC18" s="278"/>
      <c r="FD18" s="278"/>
      <c r="FE18" s="279"/>
    </row>
    <row r="19" spans="1:161" s="50" customFormat="1" ht="39.75" customHeight="1">
      <c r="A19" s="280"/>
      <c r="B19" s="281"/>
      <c r="C19" s="281"/>
      <c r="D19" s="281"/>
      <c r="E19" s="281"/>
      <c r="F19" s="282"/>
      <c r="G19" s="280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2"/>
      <c r="Y19" s="280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2"/>
      <c r="AO19" s="280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2"/>
      <c r="BF19" s="260" t="s">
        <v>43</v>
      </c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 t="s">
        <v>44</v>
      </c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 t="s">
        <v>45</v>
      </c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80"/>
      <c r="DJ19" s="281"/>
      <c r="DK19" s="281"/>
      <c r="DL19" s="281"/>
      <c r="DM19" s="281"/>
      <c r="DN19" s="281"/>
      <c r="DO19" s="281"/>
      <c r="DP19" s="281"/>
      <c r="DQ19" s="281"/>
      <c r="DR19" s="281"/>
      <c r="DS19" s="281"/>
      <c r="DT19" s="281"/>
      <c r="DU19" s="281"/>
      <c r="DV19" s="281"/>
      <c r="DW19" s="281"/>
      <c r="DX19" s="282"/>
      <c r="DY19" s="280"/>
      <c r="DZ19" s="281"/>
      <c r="EA19" s="281"/>
      <c r="EB19" s="281"/>
      <c r="EC19" s="281"/>
      <c r="ED19" s="281"/>
      <c r="EE19" s="281"/>
      <c r="EF19" s="281"/>
      <c r="EG19" s="281"/>
      <c r="EH19" s="281"/>
      <c r="EI19" s="281"/>
      <c r="EJ19" s="281"/>
      <c r="EK19" s="281"/>
      <c r="EL19" s="281"/>
      <c r="EM19" s="281"/>
      <c r="EN19" s="282"/>
      <c r="EO19" s="280"/>
      <c r="EP19" s="281"/>
      <c r="EQ19" s="281"/>
      <c r="ER19" s="281"/>
      <c r="ES19" s="281"/>
      <c r="ET19" s="281"/>
      <c r="EU19" s="281"/>
      <c r="EV19" s="281"/>
      <c r="EW19" s="281"/>
      <c r="EX19" s="281"/>
      <c r="EY19" s="281"/>
      <c r="EZ19" s="281"/>
      <c r="FA19" s="281"/>
      <c r="FB19" s="281"/>
      <c r="FC19" s="281"/>
      <c r="FD19" s="281"/>
      <c r="FE19" s="282"/>
    </row>
    <row r="20" spans="1:161" s="51" customFormat="1" ht="12.75">
      <c r="A20" s="295">
        <v>1</v>
      </c>
      <c r="B20" s="295"/>
      <c r="C20" s="295"/>
      <c r="D20" s="295"/>
      <c r="E20" s="295"/>
      <c r="F20" s="295"/>
      <c r="G20" s="295">
        <v>2</v>
      </c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>
        <v>3</v>
      </c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>
        <v>4</v>
      </c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>
        <v>5</v>
      </c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>
        <v>6</v>
      </c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>
        <v>7</v>
      </c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>
        <v>8</v>
      </c>
      <c r="DJ20" s="295"/>
      <c r="DK20" s="295"/>
      <c r="DL20" s="295"/>
      <c r="DM20" s="295"/>
      <c r="DN20" s="295"/>
      <c r="DO20" s="295"/>
      <c r="DP20" s="295"/>
      <c r="DQ20" s="295"/>
      <c r="DR20" s="295"/>
      <c r="DS20" s="295"/>
      <c r="DT20" s="295"/>
      <c r="DU20" s="295"/>
      <c r="DV20" s="295"/>
      <c r="DW20" s="295"/>
      <c r="DX20" s="295"/>
      <c r="DY20" s="295">
        <v>9</v>
      </c>
      <c r="DZ20" s="295"/>
      <c r="EA20" s="295"/>
      <c r="EB20" s="295"/>
      <c r="EC20" s="295"/>
      <c r="ED20" s="295"/>
      <c r="EE20" s="295"/>
      <c r="EF20" s="295"/>
      <c r="EG20" s="295"/>
      <c r="EH20" s="295"/>
      <c r="EI20" s="295"/>
      <c r="EJ20" s="295"/>
      <c r="EK20" s="295"/>
      <c r="EL20" s="295"/>
      <c r="EM20" s="295"/>
      <c r="EN20" s="295"/>
      <c r="EO20" s="295">
        <v>10</v>
      </c>
      <c r="EP20" s="295"/>
      <c r="EQ20" s="295"/>
      <c r="ER20" s="295"/>
      <c r="ES20" s="295"/>
      <c r="ET20" s="295"/>
      <c r="EU20" s="295"/>
      <c r="EV20" s="295"/>
      <c r="EW20" s="295"/>
      <c r="EX20" s="295"/>
      <c r="EY20" s="295"/>
      <c r="EZ20" s="295"/>
      <c r="FA20" s="295"/>
      <c r="FB20" s="295"/>
      <c r="FC20" s="295"/>
      <c r="FD20" s="295"/>
      <c r="FE20" s="295"/>
    </row>
    <row r="21" spans="1:161" s="52" customFormat="1" ht="28.5" customHeight="1">
      <c r="A21" s="293" t="s">
        <v>200</v>
      </c>
      <c r="B21" s="293"/>
      <c r="C21" s="293"/>
      <c r="D21" s="293"/>
      <c r="E21" s="293"/>
      <c r="F21" s="293"/>
      <c r="G21" s="263" t="s">
        <v>303</v>
      </c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94">
        <v>6</v>
      </c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406">
        <f>BF21+CQ21</f>
        <v>23874.048333333332</v>
      </c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406">
        <v>16594.7</v>
      </c>
      <c r="BG21" s="406"/>
      <c r="BH21" s="406"/>
      <c r="BI21" s="406"/>
      <c r="BJ21" s="406"/>
      <c r="BK21" s="406"/>
      <c r="BL21" s="406"/>
      <c r="BM21" s="406"/>
      <c r="BN21" s="406"/>
      <c r="BO21" s="406"/>
      <c r="BP21" s="406"/>
      <c r="BQ21" s="406"/>
      <c r="BR21" s="406"/>
      <c r="BS21" s="406"/>
      <c r="BT21" s="406"/>
      <c r="BU21" s="406"/>
      <c r="BV21" s="406"/>
      <c r="BW21" s="406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406">
        <f>43676.09/Y21</f>
        <v>7279.348333333332</v>
      </c>
      <c r="CR21" s="406"/>
      <c r="CS21" s="406"/>
      <c r="CT21" s="406"/>
      <c r="CU21" s="406"/>
      <c r="CV21" s="406"/>
      <c r="CW21" s="406"/>
      <c r="CX21" s="406"/>
      <c r="CY21" s="406"/>
      <c r="CZ21" s="406"/>
      <c r="DA21" s="406"/>
      <c r="DB21" s="406"/>
      <c r="DC21" s="406"/>
      <c r="DD21" s="406"/>
      <c r="DE21" s="406"/>
      <c r="DF21" s="406"/>
      <c r="DG21" s="406"/>
      <c r="DH21" s="406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4"/>
      <c r="DX21" s="294"/>
      <c r="DY21" s="294">
        <v>2.6</v>
      </c>
      <c r="DZ21" s="294"/>
      <c r="EA21" s="294"/>
      <c r="EB21" s="294"/>
      <c r="EC21" s="294"/>
      <c r="ED21" s="294"/>
      <c r="EE21" s="294"/>
      <c r="EF21" s="294"/>
      <c r="EG21" s="294"/>
      <c r="EH21" s="294"/>
      <c r="EI21" s="294"/>
      <c r="EJ21" s="294"/>
      <c r="EK21" s="294"/>
      <c r="EL21" s="294"/>
      <c r="EM21" s="294"/>
      <c r="EN21" s="294"/>
      <c r="EO21" s="406">
        <f>Y21*AO21*(1+DI21/100)*DY21*12</f>
        <v>4469221.847999999</v>
      </c>
      <c r="EP21" s="406"/>
      <c r="EQ21" s="406"/>
      <c r="ER21" s="406"/>
      <c r="ES21" s="406"/>
      <c r="ET21" s="406"/>
      <c r="EU21" s="406"/>
      <c r="EV21" s="406"/>
      <c r="EW21" s="406"/>
      <c r="EX21" s="406"/>
      <c r="EY21" s="406"/>
      <c r="EZ21" s="406"/>
      <c r="FA21" s="406"/>
      <c r="FB21" s="406"/>
      <c r="FC21" s="406"/>
      <c r="FD21" s="406"/>
      <c r="FE21" s="406"/>
    </row>
    <row r="22" spans="1:161" s="52" customFormat="1" ht="22.5" customHeight="1">
      <c r="A22" s="293" t="s">
        <v>204</v>
      </c>
      <c r="B22" s="293"/>
      <c r="C22" s="293"/>
      <c r="D22" s="293"/>
      <c r="E22" s="293"/>
      <c r="F22" s="293"/>
      <c r="G22" s="263" t="s">
        <v>304</v>
      </c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94">
        <v>26.33</v>
      </c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406">
        <f>BF22+CQ22</f>
        <v>19232.601693885303</v>
      </c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406">
        <v>13619.22</v>
      </c>
      <c r="BG22" s="406"/>
      <c r="BH22" s="406"/>
      <c r="BI22" s="406"/>
      <c r="BJ22" s="406"/>
      <c r="BK22" s="406"/>
      <c r="BL22" s="406"/>
      <c r="BM22" s="406"/>
      <c r="BN22" s="406"/>
      <c r="BO22" s="406"/>
      <c r="BP22" s="406"/>
      <c r="BQ22" s="406"/>
      <c r="BR22" s="406"/>
      <c r="BS22" s="406"/>
      <c r="BT22" s="406"/>
      <c r="BU22" s="406"/>
      <c r="BV22" s="406"/>
      <c r="BW22" s="406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403">
        <f>147800.34/Y22</f>
        <v>5613.381693885302</v>
      </c>
      <c r="CR22" s="404"/>
      <c r="CS22" s="404"/>
      <c r="CT22" s="404"/>
      <c r="CU22" s="404"/>
      <c r="CV22" s="404"/>
      <c r="CW22" s="404"/>
      <c r="CX22" s="404"/>
      <c r="CY22" s="404"/>
      <c r="CZ22" s="404"/>
      <c r="DA22" s="404"/>
      <c r="DB22" s="404"/>
      <c r="DC22" s="404"/>
      <c r="DD22" s="404"/>
      <c r="DE22" s="404"/>
      <c r="DF22" s="404"/>
      <c r="DG22" s="404"/>
      <c r="DH22" s="405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294"/>
      <c r="DX22" s="294"/>
      <c r="DY22" s="294">
        <v>2.6</v>
      </c>
      <c r="DZ22" s="294"/>
      <c r="EA22" s="294"/>
      <c r="EB22" s="294"/>
      <c r="EC22" s="294"/>
      <c r="ED22" s="294"/>
      <c r="EE22" s="294"/>
      <c r="EF22" s="294"/>
      <c r="EG22" s="294"/>
      <c r="EH22" s="294"/>
      <c r="EI22" s="294"/>
      <c r="EJ22" s="294"/>
      <c r="EK22" s="294"/>
      <c r="EL22" s="294"/>
      <c r="EM22" s="294"/>
      <c r="EN22" s="294"/>
      <c r="EO22" s="406">
        <f>Y22*AO22*(1+DI22/100)*DY22*12</f>
        <v>15799505.36112</v>
      </c>
      <c r="EP22" s="406"/>
      <c r="EQ22" s="406"/>
      <c r="ER22" s="406"/>
      <c r="ES22" s="406"/>
      <c r="ET22" s="406"/>
      <c r="EU22" s="406"/>
      <c r="EV22" s="406"/>
      <c r="EW22" s="406"/>
      <c r="EX22" s="406"/>
      <c r="EY22" s="406"/>
      <c r="EZ22" s="406"/>
      <c r="FA22" s="406"/>
      <c r="FB22" s="406"/>
      <c r="FC22" s="406"/>
      <c r="FD22" s="406"/>
      <c r="FE22" s="406"/>
    </row>
    <row r="23" spans="1:161" s="52" customFormat="1" ht="28.5" customHeight="1">
      <c r="A23" s="293" t="s">
        <v>204</v>
      </c>
      <c r="B23" s="293"/>
      <c r="C23" s="293"/>
      <c r="D23" s="293"/>
      <c r="E23" s="293"/>
      <c r="F23" s="293"/>
      <c r="G23" s="263" t="s">
        <v>305</v>
      </c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94">
        <v>5.5</v>
      </c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406">
        <f>BF23+CQ23</f>
        <v>9898.118181818181</v>
      </c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406">
        <v>6673.92</v>
      </c>
      <c r="BG23" s="406"/>
      <c r="BH23" s="406"/>
      <c r="BI23" s="406"/>
      <c r="BJ23" s="406"/>
      <c r="BK23" s="406"/>
      <c r="BL23" s="406"/>
      <c r="BM23" s="406"/>
      <c r="BN23" s="406"/>
      <c r="BO23" s="406"/>
      <c r="BP23" s="406"/>
      <c r="BQ23" s="406"/>
      <c r="BR23" s="406"/>
      <c r="BS23" s="406"/>
      <c r="BT23" s="406"/>
      <c r="BU23" s="406"/>
      <c r="BV23" s="406"/>
      <c r="BW23" s="406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403">
        <f>17733.09/Y23</f>
        <v>3224.1981818181816</v>
      </c>
      <c r="CR23" s="404"/>
      <c r="CS23" s="404"/>
      <c r="CT23" s="404"/>
      <c r="CU23" s="404"/>
      <c r="CV23" s="404"/>
      <c r="CW23" s="404"/>
      <c r="CX23" s="404"/>
      <c r="CY23" s="404"/>
      <c r="CZ23" s="404"/>
      <c r="DA23" s="404"/>
      <c r="DB23" s="404"/>
      <c r="DC23" s="404"/>
      <c r="DD23" s="404"/>
      <c r="DE23" s="404"/>
      <c r="DF23" s="404"/>
      <c r="DG23" s="404"/>
      <c r="DH23" s="405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294"/>
      <c r="DX23" s="294"/>
      <c r="DY23" s="294">
        <v>2.6</v>
      </c>
      <c r="DZ23" s="294"/>
      <c r="EA23" s="294"/>
      <c r="EB23" s="294"/>
      <c r="EC23" s="294"/>
      <c r="ED23" s="294"/>
      <c r="EE23" s="294"/>
      <c r="EF23" s="294"/>
      <c r="EG23" s="294"/>
      <c r="EH23" s="294"/>
      <c r="EI23" s="294"/>
      <c r="EJ23" s="294"/>
      <c r="EK23" s="294"/>
      <c r="EL23" s="294"/>
      <c r="EM23" s="294"/>
      <c r="EN23" s="294"/>
      <c r="EO23" s="406">
        <f>Y23*AO23*(1+DI23/100)*DY23*12</f>
        <v>1698517.08</v>
      </c>
      <c r="EP23" s="406"/>
      <c r="EQ23" s="406"/>
      <c r="ER23" s="406"/>
      <c r="ES23" s="406"/>
      <c r="ET23" s="406"/>
      <c r="EU23" s="406"/>
      <c r="EV23" s="406"/>
      <c r="EW23" s="406"/>
      <c r="EX23" s="406"/>
      <c r="EY23" s="406"/>
      <c r="EZ23" s="406"/>
      <c r="FA23" s="406"/>
      <c r="FB23" s="406"/>
      <c r="FC23" s="406"/>
      <c r="FD23" s="406"/>
      <c r="FE23" s="406"/>
    </row>
    <row r="24" spans="1:161" s="52" customFormat="1" ht="23.25" customHeight="1">
      <c r="A24" s="293" t="s">
        <v>302</v>
      </c>
      <c r="B24" s="293"/>
      <c r="C24" s="293"/>
      <c r="D24" s="293"/>
      <c r="E24" s="293"/>
      <c r="F24" s="293"/>
      <c r="G24" s="263" t="s">
        <v>306</v>
      </c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94">
        <v>25</v>
      </c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406">
        <f>BF24+CQ24</f>
        <v>7927.7735999999995</v>
      </c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406">
        <v>3819.7</v>
      </c>
      <c r="BG24" s="406"/>
      <c r="BH24" s="406"/>
      <c r="BI24" s="406"/>
      <c r="BJ24" s="406"/>
      <c r="BK24" s="406"/>
      <c r="BL24" s="406"/>
      <c r="BM24" s="406"/>
      <c r="BN24" s="406"/>
      <c r="BO24" s="406"/>
      <c r="BP24" s="406"/>
      <c r="BQ24" s="406"/>
      <c r="BR24" s="406"/>
      <c r="BS24" s="406"/>
      <c r="BT24" s="406"/>
      <c r="BU24" s="406"/>
      <c r="BV24" s="406"/>
      <c r="BW24" s="406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403">
        <f>102701.84/Y24</f>
        <v>4108.0736</v>
      </c>
      <c r="CR24" s="404"/>
      <c r="CS24" s="404"/>
      <c r="CT24" s="404"/>
      <c r="CU24" s="404"/>
      <c r="CV24" s="404"/>
      <c r="CW24" s="404"/>
      <c r="CX24" s="404"/>
      <c r="CY24" s="404"/>
      <c r="CZ24" s="404"/>
      <c r="DA24" s="404"/>
      <c r="DB24" s="404"/>
      <c r="DC24" s="404"/>
      <c r="DD24" s="404"/>
      <c r="DE24" s="404"/>
      <c r="DF24" s="404"/>
      <c r="DG24" s="404"/>
      <c r="DH24" s="405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  <c r="DW24" s="294"/>
      <c r="DX24" s="294"/>
      <c r="DY24" s="294">
        <v>2.6</v>
      </c>
      <c r="DZ24" s="294"/>
      <c r="EA24" s="294"/>
      <c r="EB24" s="294"/>
      <c r="EC24" s="294"/>
      <c r="ED24" s="294"/>
      <c r="EE24" s="294"/>
      <c r="EF24" s="294"/>
      <c r="EG24" s="294"/>
      <c r="EH24" s="294"/>
      <c r="EI24" s="294"/>
      <c r="EJ24" s="294"/>
      <c r="EK24" s="294"/>
      <c r="EL24" s="294"/>
      <c r="EM24" s="294"/>
      <c r="EN24" s="294"/>
      <c r="EO24" s="406">
        <f>Y24*AO24*(1+DI24/100)*DY24*12-3.9</f>
        <v>6183659.507999999</v>
      </c>
      <c r="EP24" s="406"/>
      <c r="EQ24" s="406"/>
      <c r="ER24" s="406"/>
      <c r="ES24" s="406"/>
      <c r="ET24" s="406"/>
      <c r="EU24" s="406"/>
      <c r="EV24" s="406"/>
      <c r="EW24" s="406"/>
      <c r="EX24" s="406"/>
      <c r="EY24" s="406"/>
      <c r="EZ24" s="406"/>
      <c r="FA24" s="406"/>
      <c r="FB24" s="406"/>
      <c r="FC24" s="406"/>
      <c r="FD24" s="406"/>
      <c r="FE24" s="406"/>
    </row>
    <row r="25" spans="1:161" s="52" customFormat="1" ht="15" customHeight="1">
      <c r="A25" s="408" t="s">
        <v>189</v>
      </c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10"/>
      <c r="Y25" s="294" t="s">
        <v>165</v>
      </c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 t="s">
        <v>165</v>
      </c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 t="s">
        <v>165</v>
      </c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 t="s">
        <v>165</v>
      </c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 t="s">
        <v>165</v>
      </c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294"/>
      <c r="DX25" s="294"/>
      <c r="DY25" s="294" t="s">
        <v>165</v>
      </c>
      <c r="DZ25" s="294"/>
      <c r="EA25" s="294"/>
      <c r="EB25" s="294"/>
      <c r="EC25" s="294"/>
      <c r="ED25" s="294"/>
      <c r="EE25" s="294"/>
      <c r="EF25" s="294"/>
      <c r="EG25" s="294"/>
      <c r="EH25" s="294"/>
      <c r="EI25" s="294"/>
      <c r="EJ25" s="294"/>
      <c r="EK25" s="294"/>
      <c r="EL25" s="294"/>
      <c r="EM25" s="294"/>
      <c r="EN25" s="294"/>
      <c r="EO25" s="407">
        <f>SUM(EO21:EO24)</f>
        <v>28150903.797119997</v>
      </c>
      <c r="EP25" s="407"/>
      <c r="EQ25" s="407"/>
      <c r="ER25" s="407"/>
      <c r="ES25" s="407"/>
      <c r="ET25" s="407"/>
      <c r="EU25" s="407"/>
      <c r="EV25" s="407"/>
      <c r="EW25" s="407"/>
      <c r="EX25" s="407"/>
      <c r="EY25" s="407"/>
      <c r="EZ25" s="407"/>
      <c r="FA25" s="407"/>
      <c r="FB25" s="407"/>
      <c r="FC25" s="407"/>
      <c r="FD25" s="407"/>
      <c r="FE25" s="407"/>
    </row>
  </sheetData>
  <sheetProtection/>
  <mergeCells count="78">
    <mergeCell ref="AO18:BE19"/>
    <mergeCell ref="BF18:DH18"/>
    <mergeCell ref="DA2:FE2"/>
    <mergeCell ref="A7:FE7"/>
    <mergeCell ref="A9:FE9"/>
    <mergeCell ref="X11:FE11"/>
    <mergeCell ref="A13:AO13"/>
    <mergeCell ref="AP13:FE13"/>
    <mergeCell ref="BX20:CP20"/>
    <mergeCell ref="CQ20:DH20"/>
    <mergeCell ref="A15:FE15"/>
    <mergeCell ref="A17:F19"/>
    <mergeCell ref="G17:X19"/>
    <mergeCell ref="Y17:AN19"/>
    <mergeCell ref="AO17:DH17"/>
    <mergeCell ref="DI17:DX19"/>
    <mergeCell ref="DY17:EN19"/>
    <mergeCell ref="EO17:FE19"/>
    <mergeCell ref="BX21:CP21"/>
    <mergeCell ref="CQ21:DH21"/>
    <mergeCell ref="BF19:BW19"/>
    <mergeCell ref="BX19:CP19"/>
    <mergeCell ref="CQ19:DH19"/>
    <mergeCell ref="A20:F20"/>
    <mergeCell ref="G20:X20"/>
    <mergeCell ref="Y20:AN20"/>
    <mergeCell ref="AO20:BE20"/>
    <mergeCell ref="BF20:BW20"/>
    <mergeCell ref="BX22:CP22"/>
    <mergeCell ref="CQ22:DH22"/>
    <mergeCell ref="DI20:DX20"/>
    <mergeCell ref="DY20:EN20"/>
    <mergeCell ref="EO20:FE20"/>
    <mergeCell ref="A21:F21"/>
    <mergeCell ref="G21:X21"/>
    <mergeCell ref="Y21:AN21"/>
    <mergeCell ref="AO21:BE21"/>
    <mergeCell ref="BF21:BW21"/>
    <mergeCell ref="BX24:CP24"/>
    <mergeCell ref="CQ24:DH24"/>
    <mergeCell ref="DI21:DX21"/>
    <mergeCell ref="DY21:EN21"/>
    <mergeCell ref="EO21:FE21"/>
    <mergeCell ref="A22:F22"/>
    <mergeCell ref="G22:X22"/>
    <mergeCell ref="Y22:AN22"/>
    <mergeCell ref="AO22:BE22"/>
    <mergeCell ref="BF22:BW22"/>
    <mergeCell ref="CQ25:DH25"/>
    <mergeCell ref="DI25:DX25"/>
    <mergeCell ref="DI22:DX22"/>
    <mergeCell ref="DY22:EN22"/>
    <mergeCell ref="EO22:FE22"/>
    <mergeCell ref="A24:F24"/>
    <mergeCell ref="G24:X24"/>
    <mergeCell ref="Y24:AN24"/>
    <mergeCell ref="AO24:BE24"/>
    <mergeCell ref="BF24:BW24"/>
    <mergeCell ref="DY25:EN25"/>
    <mergeCell ref="EO25:FE25"/>
    <mergeCell ref="DI24:DX24"/>
    <mergeCell ref="DY24:EN24"/>
    <mergeCell ref="EO24:FE24"/>
    <mergeCell ref="A25:X25"/>
    <mergeCell ref="Y25:AN25"/>
    <mergeCell ref="AO25:BE25"/>
    <mergeCell ref="BF25:BW25"/>
    <mergeCell ref="BX25:CP25"/>
    <mergeCell ref="CQ23:DH23"/>
    <mergeCell ref="DI23:DX23"/>
    <mergeCell ref="DY23:EN23"/>
    <mergeCell ref="EO23:FE23"/>
    <mergeCell ref="A23:F23"/>
    <mergeCell ref="G23:X23"/>
    <mergeCell ref="Y23:AN23"/>
    <mergeCell ref="AO23:BE23"/>
    <mergeCell ref="BF23:BW23"/>
    <mergeCell ref="BX23:CP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O212"/>
  <sheetViews>
    <sheetView view="pageBreakPreview" zoomScale="60" zoomScalePageLayoutView="0" workbookViewId="0" topLeftCell="A157">
      <selection activeCell="A15" sqref="A15:F15"/>
    </sheetView>
  </sheetViews>
  <sheetFormatPr defaultColWidth="0.875" defaultRowHeight="12" customHeight="1"/>
  <cols>
    <col min="1" max="29" width="0.875" style="44" customWidth="1"/>
    <col min="30" max="30" width="9.125" style="44" customWidth="1"/>
    <col min="31" max="104" width="0.875" style="44" customWidth="1"/>
    <col min="105" max="105" width="5.375" style="44" customWidth="1"/>
    <col min="106" max="16384" width="0.875" style="44" customWidth="1"/>
  </cols>
  <sheetData>
    <row r="1" ht="3" customHeight="1"/>
    <row r="2" spans="1:105" s="47" customFormat="1" ht="14.25">
      <c r="A2" s="212" t="s">
        <v>190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</row>
    <row r="3" ht="10.5" customHeight="1"/>
    <row r="4" spans="1:105" s="50" customFormat="1" ht="45" customHeight="1">
      <c r="A4" s="274" t="s">
        <v>186</v>
      </c>
      <c r="B4" s="275"/>
      <c r="C4" s="275"/>
      <c r="D4" s="275"/>
      <c r="E4" s="275"/>
      <c r="F4" s="276"/>
      <c r="G4" s="274" t="s">
        <v>191</v>
      </c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6"/>
      <c r="AE4" s="274" t="s">
        <v>85</v>
      </c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6"/>
      <c r="BD4" s="274" t="s">
        <v>192</v>
      </c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6"/>
      <c r="BT4" s="274" t="s">
        <v>193</v>
      </c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6"/>
      <c r="CJ4" s="274" t="s">
        <v>194</v>
      </c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6"/>
    </row>
    <row r="5" spans="1:105" s="51" customFormat="1" ht="12.75">
      <c r="A5" s="295">
        <v>1</v>
      </c>
      <c r="B5" s="295"/>
      <c r="C5" s="295"/>
      <c r="D5" s="295"/>
      <c r="E5" s="295"/>
      <c r="F5" s="295"/>
      <c r="G5" s="295">
        <v>2</v>
      </c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>
        <v>3</v>
      </c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>
        <v>4</v>
      </c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>
        <v>5</v>
      </c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>
        <v>6</v>
      </c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</row>
    <row r="6" spans="1:105" s="52" customFormat="1" ht="15" customHeight="1">
      <c r="A6" s="293"/>
      <c r="B6" s="293"/>
      <c r="C6" s="293"/>
      <c r="D6" s="293"/>
      <c r="E6" s="293"/>
      <c r="F6" s="29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</row>
    <row r="7" spans="1:105" s="52" customFormat="1" ht="15" customHeight="1">
      <c r="A7" s="293"/>
      <c r="B7" s="293"/>
      <c r="C7" s="293"/>
      <c r="D7" s="293"/>
      <c r="E7" s="293"/>
      <c r="F7" s="29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</row>
    <row r="8" spans="1:105" s="52" customFormat="1" ht="15" customHeight="1">
      <c r="A8" s="293"/>
      <c r="B8" s="293"/>
      <c r="C8" s="293"/>
      <c r="D8" s="293"/>
      <c r="E8" s="293"/>
      <c r="F8" s="293"/>
      <c r="G8" s="409" t="s">
        <v>189</v>
      </c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10"/>
      <c r="AE8" s="294" t="s">
        <v>165</v>
      </c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 t="s">
        <v>165</v>
      </c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 t="s">
        <v>165</v>
      </c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</row>
    <row r="10" spans="1:105" s="47" customFormat="1" ht="14.25">
      <c r="A10" s="212" t="s">
        <v>195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</row>
    <row r="11" ht="10.5" customHeight="1"/>
    <row r="12" spans="1:105" s="50" customFormat="1" ht="55.5" customHeight="1">
      <c r="A12" s="274" t="s">
        <v>186</v>
      </c>
      <c r="B12" s="275"/>
      <c r="C12" s="275"/>
      <c r="D12" s="275"/>
      <c r="E12" s="275"/>
      <c r="F12" s="276"/>
      <c r="G12" s="274" t="s">
        <v>191</v>
      </c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6"/>
      <c r="AE12" s="274" t="s">
        <v>67</v>
      </c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6"/>
      <c r="AZ12" s="274" t="s">
        <v>68</v>
      </c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6"/>
      <c r="BR12" s="274" t="s">
        <v>196</v>
      </c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6"/>
      <c r="CJ12" s="274" t="s">
        <v>194</v>
      </c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6"/>
    </row>
    <row r="13" spans="1:105" s="51" customFormat="1" ht="12.75">
      <c r="A13" s="295">
        <v>1</v>
      </c>
      <c r="B13" s="295"/>
      <c r="C13" s="295"/>
      <c r="D13" s="295"/>
      <c r="E13" s="295"/>
      <c r="F13" s="295"/>
      <c r="G13" s="295">
        <v>2</v>
      </c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>
        <v>3</v>
      </c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>
        <v>4</v>
      </c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>
        <v>5</v>
      </c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>
        <v>6</v>
      </c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</row>
    <row r="14" spans="1:105" s="52" customFormat="1" ht="33" customHeight="1">
      <c r="A14" s="293" t="s">
        <v>200</v>
      </c>
      <c r="B14" s="293"/>
      <c r="C14" s="293"/>
      <c r="D14" s="293"/>
      <c r="E14" s="293"/>
      <c r="F14" s="293"/>
      <c r="G14" s="263" t="s">
        <v>307</v>
      </c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94">
        <v>2</v>
      </c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>
        <v>12</v>
      </c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>
        <v>22527</v>
      </c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>
        <f>BR14*AZ14</f>
        <v>270324</v>
      </c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</row>
    <row r="15" spans="1:105" s="52" customFormat="1" ht="15" customHeight="1">
      <c r="A15" s="293"/>
      <c r="B15" s="293"/>
      <c r="C15" s="293"/>
      <c r="D15" s="293"/>
      <c r="E15" s="293"/>
      <c r="F15" s="29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</row>
    <row r="16" spans="1:105" s="52" customFormat="1" ht="15" customHeight="1">
      <c r="A16" s="293"/>
      <c r="B16" s="293"/>
      <c r="C16" s="293"/>
      <c r="D16" s="293"/>
      <c r="E16" s="293"/>
      <c r="F16" s="293"/>
      <c r="G16" s="409" t="s">
        <v>189</v>
      </c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10"/>
      <c r="AE16" s="294" t="s">
        <v>165</v>
      </c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 t="s">
        <v>165</v>
      </c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 t="s">
        <v>165</v>
      </c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>
        <f>SUM(CJ14:CJ15)</f>
        <v>270324</v>
      </c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</row>
    <row r="18" spans="1:105" s="47" customFormat="1" ht="41.25" customHeight="1">
      <c r="A18" s="259" t="s">
        <v>197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</row>
    <row r="19" ht="10.5" customHeight="1"/>
    <row r="20" spans="1:105" ht="55.5" customHeight="1">
      <c r="A20" s="274" t="s">
        <v>186</v>
      </c>
      <c r="B20" s="275"/>
      <c r="C20" s="275"/>
      <c r="D20" s="275"/>
      <c r="E20" s="275"/>
      <c r="F20" s="276"/>
      <c r="G20" s="274" t="s">
        <v>48</v>
      </c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6"/>
      <c r="BW20" s="274" t="s">
        <v>198</v>
      </c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6"/>
      <c r="CM20" s="274" t="s">
        <v>199</v>
      </c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6"/>
    </row>
    <row r="21" spans="1:105" s="42" customFormat="1" ht="12.75">
      <c r="A21" s="295">
        <v>1</v>
      </c>
      <c r="B21" s="295"/>
      <c r="C21" s="295"/>
      <c r="D21" s="295"/>
      <c r="E21" s="295"/>
      <c r="F21" s="295"/>
      <c r="G21" s="295">
        <v>2</v>
      </c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  <c r="BI21" s="295"/>
      <c r="BJ21" s="295"/>
      <c r="BK21" s="295"/>
      <c r="BL21" s="295"/>
      <c r="BM21" s="295"/>
      <c r="BN21" s="295"/>
      <c r="BO21" s="295"/>
      <c r="BP21" s="295"/>
      <c r="BQ21" s="295"/>
      <c r="BR21" s="295"/>
      <c r="BS21" s="295"/>
      <c r="BT21" s="295"/>
      <c r="BU21" s="295"/>
      <c r="BV21" s="295"/>
      <c r="BW21" s="295">
        <v>3</v>
      </c>
      <c r="BX21" s="295"/>
      <c r="BY21" s="295"/>
      <c r="BZ21" s="295"/>
      <c r="CA21" s="295"/>
      <c r="CB21" s="295"/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>
        <v>4</v>
      </c>
      <c r="CN21" s="295"/>
      <c r="CO21" s="295"/>
      <c r="CP21" s="295"/>
      <c r="CQ21" s="295"/>
      <c r="CR21" s="295"/>
      <c r="CS21" s="295"/>
      <c r="CT21" s="295"/>
      <c r="CU21" s="295"/>
      <c r="CV21" s="295"/>
      <c r="CW21" s="295"/>
      <c r="CX21" s="295"/>
      <c r="CY21" s="295"/>
      <c r="CZ21" s="295"/>
      <c r="DA21" s="295"/>
    </row>
    <row r="22" spans="1:105" ht="15" customHeight="1">
      <c r="A22" s="293" t="s">
        <v>200</v>
      </c>
      <c r="B22" s="293"/>
      <c r="C22" s="293"/>
      <c r="D22" s="293"/>
      <c r="E22" s="293"/>
      <c r="F22" s="293"/>
      <c r="G22" s="53"/>
      <c r="H22" s="291" t="s">
        <v>49</v>
      </c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2"/>
      <c r="BW22" s="294" t="s">
        <v>165</v>
      </c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406">
        <f>CM23</f>
        <v>5630180.760000001</v>
      </c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6"/>
      <c r="DA22" s="406"/>
    </row>
    <row r="23" spans="1:105" s="42" customFormat="1" ht="12.75">
      <c r="A23" s="422" t="s">
        <v>201</v>
      </c>
      <c r="B23" s="423"/>
      <c r="C23" s="423"/>
      <c r="D23" s="423"/>
      <c r="E23" s="423"/>
      <c r="F23" s="424"/>
      <c r="G23" s="54"/>
      <c r="H23" s="428" t="s">
        <v>9</v>
      </c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8"/>
      <c r="AE23" s="428"/>
      <c r="AF23" s="428"/>
      <c r="AG23" s="428"/>
      <c r="AH23" s="428"/>
      <c r="AI23" s="428"/>
      <c r="AJ23" s="428"/>
      <c r="AK23" s="428"/>
      <c r="AL23" s="428"/>
      <c r="AM23" s="428"/>
      <c r="AN23" s="428"/>
      <c r="AO23" s="428"/>
      <c r="AP23" s="428"/>
      <c r="AQ23" s="428"/>
      <c r="AR23" s="428"/>
      <c r="AS23" s="428"/>
      <c r="AT23" s="428"/>
      <c r="AU23" s="428"/>
      <c r="AV23" s="428"/>
      <c r="AW23" s="428"/>
      <c r="AX23" s="428"/>
      <c r="AY23" s="428"/>
      <c r="AZ23" s="428"/>
      <c r="BA23" s="428"/>
      <c r="BB23" s="428"/>
      <c r="BC23" s="428"/>
      <c r="BD23" s="428"/>
      <c r="BE23" s="428"/>
      <c r="BF23" s="428"/>
      <c r="BG23" s="428"/>
      <c r="BH23" s="428"/>
      <c r="BI23" s="428"/>
      <c r="BJ23" s="428"/>
      <c r="BK23" s="428"/>
      <c r="BL23" s="428"/>
      <c r="BM23" s="428"/>
      <c r="BN23" s="428"/>
      <c r="BO23" s="428"/>
      <c r="BP23" s="428"/>
      <c r="BQ23" s="428"/>
      <c r="BR23" s="428"/>
      <c r="BS23" s="428"/>
      <c r="BT23" s="428"/>
      <c r="BU23" s="428"/>
      <c r="BV23" s="429"/>
      <c r="BW23" s="432">
        <v>28150903.8</v>
      </c>
      <c r="BX23" s="433"/>
      <c r="BY23" s="433"/>
      <c r="BZ23" s="433"/>
      <c r="CA23" s="433"/>
      <c r="CB23" s="433"/>
      <c r="CC23" s="433"/>
      <c r="CD23" s="433"/>
      <c r="CE23" s="433"/>
      <c r="CF23" s="433"/>
      <c r="CG23" s="433"/>
      <c r="CH23" s="433"/>
      <c r="CI23" s="433"/>
      <c r="CJ23" s="433"/>
      <c r="CK23" s="433"/>
      <c r="CL23" s="434"/>
      <c r="CM23" s="438">
        <f>BW23*20%</f>
        <v>5630180.760000001</v>
      </c>
      <c r="CN23" s="439"/>
      <c r="CO23" s="439"/>
      <c r="CP23" s="439"/>
      <c r="CQ23" s="439"/>
      <c r="CR23" s="439"/>
      <c r="CS23" s="439"/>
      <c r="CT23" s="439"/>
      <c r="CU23" s="439"/>
      <c r="CV23" s="439"/>
      <c r="CW23" s="439"/>
      <c r="CX23" s="439"/>
      <c r="CY23" s="439"/>
      <c r="CZ23" s="439"/>
      <c r="DA23" s="440"/>
    </row>
    <row r="24" spans="1:105" s="42" customFormat="1" ht="12.75">
      <c r="A24" s="425"/>
      <c r="B24" s="426"/>
      <c r="C24" s="426"/>
      <c r="D24" s="426"/>
      <c r="E24" s="426"/>
      <c r="F24" s="427"/>
      <c r="G24" s="55"/>
      <c r="H24" s="444" t="s">
        <v>50</v>
      </c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44"/>
      <c r="AT24" s="444"/>
      <c r="AU24" s="444"/>
      <c r="AV24" s="444"/>
      <c r="AW24" s="444"/>
      <c r="AX24" s="444"/>
      <c r="AY24" s="444"/>
      <c r="AZ24" s="444"/>
      <c r="BA24" s="444"/>
      <c r="BB24" s="444"/>
      <c r="BC24" s="444"/>
      <c r="BD24" s="444"/>
      <c r="BE24" s="444"/>
      <c r="BF24" s="444"/>
      <c r="BG24" s="444"/>
      <c r="BH24" s="444"/>
      <c r="BI24" s="444"/>
      <c r="BJ24" s="444"/>
      <c r="BK24" s="444"/>
      <c r="BL24" s="444"/>
      <c r="BM24" s="444"/>
      <c r="BN24" s="444"/>
      <c r="BO24" s="444"/>
      <c r="BP24" s="444"/>
      <c r="BQ24" s="444"/>
      <c r="BR24" s="444"/>
      <c r="BS24" s="444"/>
      <c r="BT24" s="444"/>
      <c r="BU24" s="444"/>
      <c r="BV24" s="445"/>
      <c r="BW24" s="435"/>
      <c r="BX24" s="436"/>
      <c r="BY24" s="436"/>
      <c r="BZ24" s="436"/>
      <c r="CA24" s="436"/>
      <c r="CB24" s="436"/>
      <c r="CC24" s="436"/>
      <c r="CD24" s="436"/>
      <c r="CE24" s="436"/>
      <c r="CF24" s="436"/>
      <c r="CG24" s="436"/>
      <c r="CH24" s="436"/>
      <c r="CI24" s="436"/>
      <c r="CJ24" s="436"/>
      <c r="CK24" s="436"/>
      <c r="CL24" s="437"/>
      <c r="CM24" s="441"/>
      <c r="CN24" s="442"/>
      <c r="CO24" s="442"/>
      <c r="CP24" s="442"/>
      <c r="CQ24" s="442"/>
      <c r="CR24" s="442"/>
      <c r="CS24" s="442"/>
      <c r="CT24" s="442"/>
      <c r="CU24" s="442"/>
      <c r="CV24" s="442"/>
      <c r="CW24" s="442"/>
      <c r="CX24" s="442"/>
      <c r="CY24" s="442"/>
      <c r="CZ24" s="442"/>
      <c r="DA24" s="443"/>
    </row>
    <row r="25" spans="1:105" s="42" customFormat="1" ht="13.5" customHeight="1">
      <c r="A25" s="293" t="s">
        <v>202</v>
      </c>
      <c r="B25" s="293"/>
      <c r="C25" s="293"/>
      <c r="D25" s="293"/>
      <c r="E25" s="293"/>
      <c r="F25" s="293"/>
      <c r="G25" s="53"/>
      <c r="H25" s="230" t="s">
        <v>51</v>
      </c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1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406"/>
      <c r="CN25" s="406"/>
      <c r="CO25" s="406"/>
      <c r="CP25" s="406"/>
      <c r="CQ25" s="406"/>
      <c r="CR25" s="406"/>
      <c r="CS25" s="406"/>
      <c r="CT25" s="406"/>
      <c r="CU25" s="406"/>
      <c r="CV25" s="406"/>
      <c r="CW25" s="406"/>
      <c r="CX25" s="406"/>
      <c r="CY25" s="406"/>
      <c r="CZ25" s="406"/>
      <c r="DA25" s="406"/>
    </row>
    <row r="26" spans="1:105" s="42" customFormat="1" ht="26.25" customHeight="1">
      <c r="A26" s="293" t="s">
        <v>203</v>
      </c>
      <c r="B26" s="293"/>
      <c r="C26" s="293"/>
      <c r="D26" s="293"/>
      <c r="E26" s="293"/>
      <c r="F26" s="293"/>
      <c r="G26" s="53"/>
      <c r="H26" s="214" t="s">
        <v>52</v>
      </c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5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406"/>
      <c r="CN26" s="406"/>
      <c r="CO26" s="406"/>
      <c r="CP26" s="406"/>
      <c r="CQ26" s="406"/>
      <c r="CR26" s="406"/>
      <c r="CS26" s="406"/>
      <c r="CT26" s="406"/>
      <c r="CU26" s="406"/>
      <c r="CV26" s="406"/>
      <c r="CW26" s="406"/>
      <c r="CX26" s="406"/>
      <c r="CY26" s="406"/>
      <c r="CZ26" s="406"/>
      <c r="DA26" s="406"/>
    </row>
    <row r="27" spans="1:105" s="42" customFormat="1" ht="26.25" customHeight="1">
      <c r="A27" s="293" t="s">
        <v>204</v>
      </c>
      <c r="B27" s="293"/>
      <c r="C27" s="293"/>
      <c r="D27" s="293"/>
      <c r="E27" s="293"/>
      <c r="F27" s="293"/>
      <c r="G27" s="53"/>
      <c r="H27" s="214" t="s">
        <v>53</v>
      </c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5"/>
      <c r="BW27" s="294" t="s">
        <v>165</v>
      </c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406"/>
      <c r="CN27" s="406"/>
      <c r="CO27" s="406"/>
      <c r="CP27" s="406"/>
      <c r="CQ27" s="406"/>
      <c r="CR27" s="406"/>
      <c r="CS27" s="406"/>
      <c r="CT27" s="406"/>
      <c r="CU27" s="406"/>
      <c r="CV27" s="406"/>
      <c r="CW27" s="406"/>
      <c r="CX27" s="406"/>
      <c r="CY27" s="406"/>
      <c r="CZ27" s="406"/>
      <c r="DA27" s="406"/>
    </row>
    <row r="28" spans="1:105" s="42" customFormat="1" ht="12.75">
      <c r="A28" s="422" t="s">
        <v>205</v>
      </c>
      <c r="B28" s="423"/>
      <c r="C28" s="423"/>
      <c r="D28" s="423"/>
      <c r="E28" s="423"/>
      <c r="F28" s="424"/>
      <c r="G28" s="54"/>
      <c r="H28" s="428" t="s">
        <v>9</v>
      </c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8"/>
      <c r="AI28" s="428"/>
      <c r="AJ28" s="428"/>
      <c r="AK28" s="428"/>
      <c r="AL28" s="428"/>
      <c r="AM28" s="428"/>
      <c r="AN28" s="428"/>
      <c r="AO28" s="428"/>
      <c r="AP28" s="428"/>
      <c r="AQ28" s="428"/>
      <c r="AR28" s="428"/>
      <c r="AS28" s="428"/>
      <c r="AT28" s="428"/>
      <c r="AU28" s="428"/>
      <c r="AV28" s="428"/>
      <c r="AW28" s="428"/>
      <c r="AX28" s="428"/>
      <c r="AY28" s="428"/>
      <c r="AZ28" s="428"/>
      <c r="BA28" s="428"/>
      <c r="BB28" s="428"/>
      <c r="BC28" s="428"/>
      <c r="BD28" s="428"/>
      <c r="BE28" s="428"/>
      <c r="BF28" s="428"/>
      <c r="BG28" s="428"/>
      <c r="BH28" s="428"/>
      <c r="BI28" s="428"/>
      <c r="BJ28" s="428"/>
      <c r="BK28" s="428"/>
      <c r="BL28" s="428"/>
      <c r="BM28" s="428"/>
      <c r="BN28" s="428"/>
      <c r="BO28" s="428"/>
      <c r="BP28" s="428"/>
      <c r="BQ28" s="428"/>
      <c r="BR28" s="428"/>
      <c r="BS28" s="428"/>
      <c r="BT28" s="428"/>
      <c r="BU28" s="428"/>
      <c r="BV28" s="429"/>
      <c r="BW28" s="432">
        <v>28150903.8</v>
      </c>
      <c r="BX28" s="433"/>
      <c r="BY28" s="433"/>
      <c r="BZ28" s="433"/>
      <c r="CA28" s="433"/>
      <c r="CB28" s="433"/>
      <c r="CC28" s="433"/>
      <c r="CD28" s="433"/>
      <c r="CE28" s="433"/>
      <c r="CF28" s="433"/>
      <c r="CG28" s="433"/>
      <c r="CH28" s="433"/>
      <c r="CI28" s="433"/>
      <c r="CJ28" s="433"/>
      <c r="CK28" s="433"/>
      <c r="CL28" s="434"/>
      <c r="CM28" s="438">
        <f>BW28*2.9%-52085.8</f>
        <v>764290.4101999999</v>
      </c>
      <c r="CN28" s="439"/>
      <c r="CO28" s="439"/>
      <c r="CP28" s="439"/>
      <c r="CQ28" s="439"/>
      <c r="CR28" s="439"/>
      <c r="CS28" s="439"/>
      <c r="CT28" s="439"/>
      <c r="CU28" s="439"/>
      <c r="CV28" s="439"/>
      <c r="CW28" s="439"/>
      <c r="CX28" s="439"/>
      <c r="CY28" s="439"/>
      <c r="CZ28" s="439"/>
      <c r="DA28" s="440"/>
    </row>
    <row r="29" spans="1:105" s="42" customFormat="1" ht="25.5" customHeight="1">
      <c r="A29" s="425"/>
      <c r="B29" s="426"/>
      <c r="C29" s="426"/>
      <c r="D29" s="426"/>
      <c r="E29" s="426"/>
      <c r="F29" s="427"/>
      <c r="G29" s="55"/>
      <c r="H29" s="281" t="s">
        <v>54</v>
      </c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2"/>
      <c r="BW29" s="435"/>
      <c r="BX29" s="436"/>
      <c r="BY29" s="436"/>
      <c r="BZ29" s="436"/>
      <c r="CA29" s="436"/>
      <c r="CB29" s="436"/>
      <c r="CC29" s="436"/>
      <c r="CD29" s="436"/>
      <c r="CE29" s="436"/>
      <c r="CF29" s="436"/>
      <c r="CG29" s="436"/>
      <c r="CH29" s="436"/>
      <c r="CI29" s="436"/>
      <c r="CJ29" s="436"/>
      <c r="CK29" s="436"/>
      <c r="CL29" s="437"/>
      <c r="CM29" s="441"/>
      <c r="CN29" s="442"/>
      <c r="CO29" s="442"/>
      <c r="CP29" s="442"/>
      <c r="CQ29" s="442"/>
      <c r="CR29" s="442"/>
      <c r="CS29" s="442"/>
      <c r="CT29" s="442"/>
      <c r="CU29" s="442"/>
      <c r="CV29" s="442"/>
      <c r="CW29" s="442"/>
      <c r="CX29" s="442"/>
      <c r="CY29" s="442"/>
      <c r="CZ29" s="442"/>
      <c r="DA29" s="443"/>
    </row>
    <row r="30" spans="1:105" s="42" customFormat="1" ht="26.25" customHeight="1">
      <c r="A30" s="293" t="s">
        <v>206</v>
      </c>
      <c r="B30" s="293"/>
      <c r="C30" s="293"/>
      <c r="D30" s="293"/>
      <c r="E30" s="293"/>
      <c r="F30" s="293"/>
      <c r="G30" s="53"/>
      <c r="H30" s="230" t="s">
        <v>55</v>
      </c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1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4"/>
      <c r="CH30" s="294"/>
      <c r="CI30" s="294"/>
      <c r="CJ30" s="294"/>
      <c r="CK30" s="294"/>
      <c r="CL30" s="294"/>
      <c r="CM30" s="406"/>
      <c r="CN30" s="406"/>
      <c r="CO30" s="406"/>
      <c r="CP30" s="406"/>
      <c r="CQ30" s="406"/>
      <c r="CR30" s="406"/>
      <c r="CS30" s="406"/>
      <c r="CT30" s="406"/>
      <c r="CU30" s="406"/>
      <c r="CV30" s="406"/>
      <c r="CW30" s="406"/>
      <c r="CX30" s="406"/>
      <c r="CY30" s="406"/>
      <c r="CZ30" s="406"/>
      <c r="DA30" s="406"/>
    </row>
    <row r="31" spans="1:105" s="42" customFormat="1" ht="27" customHeight="1">
      <c r="A31" s="293" t="s">
        <v>207</v>
      </c>
      <c r="B31" s="293"/>
      <c r="C31" s="293"/>
      <c r="D31" s="293"/>
      <c r="E31" s="293"/>
      <c r="F31" s="293"/>
      <c r="G31" s="53"/>
      <c r="H31" s="230" t="s">
        <v>56</v>
      </c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1"/>
      <c r="BW31" s="294">
        <v>28150903.8</v>
      </c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406">
        <f>BW31*0.2%</f>
        <v>56301.8076</v>
      </c>
      <c r="CN31" s="406"/>
      <c r="CO31" s="406"/>
      <c r="CP31" s="406"/>
      <c r="CQ31" s="406"/>
      <c r="CR31" s="406"/>
      <c r="CS31" s="406"/>
      <c r="CT31" s="406"/>
      <c r="CU31" s="406"/>
      <c r="CV31" s="406"/>
      <c r="CW31" s="406"/>
      <c r="CX31" s="406"/>
      <c r="CY31" s="406"/>
      <c r="CZ31" s="406"/>
      <c r="DA31" s="406"/>
    </row>
    <row r="32" spans="1:105" s="42" customFormat="1" ht="27" customHeight="1">
      <c r="A32" s="293" t="s">
        <v>208</v>
      </c>
      <c r="B32" s="293"/>
      <c r="C32" s="293"/>
      <c r="D32" s="293"/>
      <c r="E32" s="293"/>
      <c r="F32" s="293"/>
      <c r="G32" s="53"/>
      <c r="H32" s="230" t="s">
        <v>209</v>
      </c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1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406"/>
      <c r="CN32" s="406"/>
      <c r="CO32" s="406"/>
      <c r="CP32" s="406"/>
      <c r="CQ32" s="406"/>
      <c r="CR32" s="406"/>
      <c r="CS32" s="406"/>
      <c r="CT32" s="406"/>
      <c r="CU32" s="406"/>
      <c r="CV32" s="406"/>
      <c r="CW32" s="406"/>
      <c r="CX32" s="406"/>
      <c r="CY32" s="406"/>
      <c r="CZ32" s="406"/>
      <c r="DA32" s="406"/>
    </row>
    <row r="33" spans="1:105" s="42" customFormat="1" ht="27" customHeight="1">
      <c r="A33" s="293" t="s">
        <v>210</v>
      </c>
      <c r="B33" s="293"/>
      <c r="C33" s="293"/>
      <c r="D33" s="293"/>
      <c r="E33" s="293"/>
      <c r="F33" s="293"/>
      <c r="G33" s="53"/>
      <c r="H33" s="230" t="s">
        <v>209</v>
      </c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1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406"/>
      <c r="CN33" s="406"/>
      <c r="CO33" s="406"/>
      <c r="CP33" s="406"/>
      <c r="CQ33" s="406"/>
      <c r="CR33" s="406"/>
      <c r="CS33" s="406"/>
      <c r="CT33" s="406"/>
      <c r="CU33" s="406"/>
      <c r="CV33" s="406"/>
      <c r="CW33" s="406"/>
      <c r="CX33" s="406"/>
      <c r="CY33" s="406"/>
      <c r="CZ33" s="406"/>
      <c r="DA33" s="406"/>
    </row>
    <row r="34" spans="1:105" s="42" customFormat="1" ht="26.25" customHeight="1">
      <c r="A34" s="293" t="s">
        <v>211</v>
      </c>
      <c r="B34" s="293"/>
      <c r="C34" s="293"/>
      <c r="D34" s="293"/>
      <c r="E34" s="293"/>
      <c r="F34" s="293"/>
      <c r="G34" s="53"/>
      <c r="H34" s="291" t="s">
        <v>57</v>
      </c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2"/>
      <c r="BW34" s="294">
        <v>28150903.8</v>
      </c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406">
        <f>BW34*5.1%</f>
        <v>1435696.0938</v>
      </c>
      <c r="CN34" s="406"/>
      <c r="CO34" s="406"/>
      <c r="CP34" s="406"/>
      <c r="CQ34" s="406"/>
      <c r="CR34" s="406"/>
      <c r="CS34" s="406"/>
      <c r="CT34" s="406"/>
      <c r="CU34" s="406"/>
      <c r="CV34" s="406"/>
      <c r="CW34" s="406"/>
      <c r="CX34" s="406"/>
      <c r="CY34" s="406"/>
      <c r="CZ34" s="406"/>
      <c r="DA34" s="406"/>
    </row>
    <row r="35" spans="1:105" s="42" customFormat="1" ht="13.5" customHeight="1">
      <c r="A35" s="293"/>
      <c r="B35" s="293"/>
      <c r="C35" s="293"/>
      <c r="D35" s="293"/>
      <c r="E35" s="293"/>
      <c r="F35" s="293"/>
      <c r="G35" s="408" t="s">
        <v>189</v>
      </c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  <c r="AJ35" s="409"/>
      <c r="AK35" s="409"/>
      <c r="AL35" s="409"/>
      <c r="AM35" s="409"/>
      <c r="AN35" s="409"/>
      <c r="AO35" s="409"/>
      <c r="AP35" s="409"/>
      <c r="AQ35" s="409"/>
      <c r="AR35" s="409"/>
      <c r="AS35" s="409"/>
      <c r="AT35" s="409"/>
      <c r="AU35" s="409"/>
      <c r="AV35" s="409"/>
      <c r="AW35" s="409"/>
      <c r="AX35" s="409"/>
      <c r="AY35" s="409"/>
      <c r="AZ35" s="409"/>
      <c r="BA35" s="409"/>
      <c r="BB35" s="409"/>
      <c r="BC35" s="409"/>
      <c r="BD35" s="409"/>
      <c r="BE35" s="409"/>
      <c r="BF35" s="409"/>
      <c r="BG35" s="409"/>
      <c r="BH35" s="409"/>
      <c r="BI35" s="409"/>
      <c r="BJ35" s="409"/>
      <c r="BK35" s="409"/>
      <c r="BL35" s="409"/>
      <c r="BM35" s="409"/>
      <c r="BN35" s="409"/>
      <c r="BO35" s="409"/>
      <c r="BP35" s="409"/>
      <c r="BQ35" s="409"/>
      <c r="BR35" s="409"/>
      <c r="BS35" s="409"/>
      <c r="BT35" s="409"/>
      <c r="BU35" s="409"/>
      <c r="BV35" s="410"/>
      <c r="BW35" s="294" t="s">
        <v>165</v>
      </c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446">
        <f>CM23+CM28+CM31+CM34</f>
        <v>7886469.0716</v>
      </c>
      <c r="CN35" s="446"/>
      <c r="CO35" s="446"/>
      <c r="CP35" s="446"/>
      <c r="CQ35" s="446"/>
      <c r="CR35" s="446"/>
      <c r="CS35" s="446"/>
      <c r="CT35" s="446"/>
      <c r="CU35" s="446"/>
      <c r="CV35" s="446"/>
      <c r="CW35" s="446"/>
      <c r="CX35" s="446"/>
      <c r="CY35" s="446"/>
      <c r="CZ35" s="446"/>
      <c r="DA35" s="446"/>
    </row>
    <row r="36" ht="3" customHeight="1"/>
    <row r="37" spans="1:105" s="41" customFormat="1" ht="48" customHeight="1">
      <c r="A37" s="447" t="s">
        <v>212</v>
      </c>
      <c r="B37" s="448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8"/>
      <c r="BE37" s="448"/>
      <c r="BF37" s="448"/>
      <c r="BG37" s="448"/>
      <c r="BH37" s="448"/>
      <c r="BI37" s="448"/>
      <c r="BJ37" s="448"/>
      <c r="BK37" s="448"/>
      <c r="BL37" s="448"/>
      <c r="BM37" s="448"/>
      <c r="BN37" s="448"/>
      <c r="BO37" s="448"/>
      <c r="BP37" s="448"/>
      <c r="BQ37" s="448"/>
      <c r="BR37" s="448"/>
      <c r="BS37" s="448"/>
      <c r="BT37" s="448"/>
      <c r="BU37" s="448"/>
      <c r="BV37" s="448"/>
      <c r="BW37" s="448"/>
      <c r="BX37" s="448"/>
      <c r="BY37" s="448"/>
      <c r="BZ37" s="448"/>
      <c r="CA37" s="448"/>
      <c r="CB37" s="448"/>
      <c r="CC37" s="448"/>
      <c r="CD37" s="448"/>
      <c r="CE37" s="448"/>
      <c r="CF37" s="448"/>
      <c r="CG37" s="448"/>
      <c r="CH37" s="448"/>
      <c r="CI37" s="448"/>
      <c r="CJ37" s="448"/>
      <c r="CK37" s="448"/>
      <c r="CL37" s="448"/>
      <c r="CM37" s="448"/>
      <c r="CN37" s="448"/>
      <c r="CO37" s="448"/>
      <c r="CP37" s="448"/>
      <c r="CQ37" s="448"/>
      <c r="CR37" s="448"/>
      <c r="CS37" s="448"/>
      <c r="CT37" s="448"/>
      <c r="CU37" s="448"/>
      <c r="CV37" s="448"/>
      <c r="CW37" s="448"/>
      <c r="CX37" s="448"/>
      <c r="CY37" s="448"/>
      <c r="CZ37" s="448"/>
      <c r="DA37" s="448"/>
    </row>
    <row r="39" spans="1:105" s="47" customFormat="1" ht="14.25">
      <c r="A39" s="212" t="s">
        <v>213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</row>
    <row r="40" ht="6" customHeight="1"/>
    <row r="41" spans="1:105" s="47" customFormat="1" ht="14.25">
      <c r="A41" s="47" t="s">
        <v>183</v>
      </c>
      <c r="X41" s="413" t="s">
        <v>308</v>
      </c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3"/>
      <c r="AL41" s="413"/>
      <c r="AM41" s="413"/>
      <c r="AN41" s="413"/>
      <c r="AO41" s="413"/>
      <c r="AP41" s="413"/>
      <c r="AQ41" s="413"/>
      <c r="AR41" s="413"/>
      <c r="AS41" s="413"/>
      <c r="AT41" s="413"/>
      <c r="AU41" s="413"/>
      <c r="AV41" s="413"/>
      <c r="AW41" s="413"/>
      <c r="AX41" s="413"/>
      <c r="AY41" s="413"/>
      <c r="AZ41" s="413"/>
      <c r="BA41" s="413"/>
      <c r="BB41" s="413"/>
      <c r="BC41" s="413"/>
      <c r="BD41" s="413"/>
      <c r="BE41" s="413"/>
      <c r="BF41" s="413"/>
      <c r="BG41" s="413"/>
      <c r="BH41" s="413"/>
      <c r="BI41" s="413"/>
      <c r="BJ41" s="413"/>
      <c r="BK41" s="413"/>
      <c r="BL41" s="413"/>
      <c r="BM41" s="413"/>
      <c r="BN41" s="413"/>
      <c r="BO41" s="413"/>
      <c r="BP41" s="413"/>
      <c r="BQ41" s="413"/>
      <c r="BR41" s="413"/>
      <c r="BS41" s="413"/>
      <c r="BT41" s="413"/>
      <c r="BU41" s="413"/>
      <c r="BV41" s="413"/>
      <c r="BW41" s="413"/>
      <c r="BX41" s="413"/>
      <c r="BY41" s="413"/>
      <c r="BZ41" s="413"/>
      <c r="CA41" s="413"/>
      <c r="CB41" s="413"/>
      <c r="CC41" s="413"/>
      <c r="CD41" s="413"/>
      <c r="CE41" s="413"/>
      <c r="CF41" s="413"/>
      <c r="CG41" s="413"/>
      <c r="CH41" s="413"/>
      <c r="CI41" s="413"/>
      <c r="CJ41" s="413"/>
      <c r="CK41" s="413"/>
      <c r="CL41" s="413"/>
      <c r="CM41" s="413"/>
      <c r="CN41" s="413"/>
      <c r="CO41" s="413"/>
      <c r="CP41" s="413"/>
      <c r="CQ41" s="413"/>
      <c r="CR41" s="413"/>
      <c r="CS41" s="413"/>
      <c r="CT41" s="413"/>
      <c r="CU41" s="413"/>
      <c r="CV41" s="413"/>
      <c r="CW41" s="413"/>
      <c r="CX41" s="413"/>
      <c r="CY41" s="413"/>
      <c r="CZ41" s="413"/>
      <c r="DA41" s="413"/>
    </row>
    <row r="42" spans="24:105" s="47" customFormat="1" ht="6" customHeight="1"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</row>
    <row r="43" spans="1:105" s="47" customFormat="1" ht="14.25">
      <c r="A43" s="414" t="s">
        <v>184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5" t="s">
        <v>341</v>
      </c>
      <c r="AQ43" s="415"/>
      <c r="AR43" s="415"/>
      <c r="AS43" s="415"/>
      <c r="AT43" s="415"/>
      <c r="AU43" s="415"/>
      <c r="AV43" s="415"/>
      <c r="AW43" s="415"/>
      <c r="AX43" s="415"/>
      <c r="AY43" s="415"/>
      <c r="AZ43" s="415"/>
      <c r="BA43" s="415"/>
      <c r="BB43" s="415"/>
      <c r="BC43" s="415"/>
      <c r="BD43" s="415"/>
      <c r="BE43" s="415"/>
      <c r="BF43" s="415"/>
      <c r="BG43" s="415"/>
      <c r="BH43" s="415"/>
      <c r="BI43" s="415"/>
      <c r="BJ43" s="415"/>
      <c r="BK43" s="415"/>
      <c r="BL43" s="415"/>
      <c r="BM43" s="415"/>
      <c r="BN43" s="415"/>
      <c r="BO43" s="415"/>
      <c r="BP43" s="415"/>
      <c r="BQ43" s="415"/>
      <c r="BR43" s="415"/>
      <c r="BS43" s="415"/>
      <c r="BT43" s="415"/>
      <c r="BU43" s="415"/>
      <c r="BV43" s="415"/>
      <c r="BW43" s="415"/>
      <c r="BX43" s="415"/>
      <c r="BY43" s="415"/>
      <c r="BZ43" s="415"/>
      <c r="CA43" s="415"/>
      <c r="CB43" s="415"/>
      <c r="CC43" s="415"/>
      <c r="CD43" s="415"/>
      <c r="CE43" s="415"/>
      <c r="CF43" s="415"/>
      <c r="CG43" s="415"/>
      <c r="CH43" s="415"/>
      <c r="CI43" s="415"/>
      <c r="CJ43" s="415"/>
      <c r="CK43" s="415"/>
      <c r="CL43" s="415"/>
      <c r="CM43" s="415"/>
      <c r="CN43" s="415"/>
      <c r="CO43" s="415"/>
      <c r="CP43" s="415"/>
      <c r="CQ43" s="415"/>
      <c r="CR43" s="415"/>
      <c r="CS43" s="415"/>
      <c r="CT43" s="415"/>
      <c r="CU43" s="415"/>
      <c r="CV43" s="415"/>
      <c r="CW43" s="415"/>
      <c r="CX43" s="415"/>
      <c r="CY43" s="415"/>
      <c r="CZ43" s="415"/>
      <c r="DA43" s="415"/>
    </row>
    <row r="44" ht="10.5" customHeight="1"/>
    <row r="45" spans="1:105" s="50" customFormat="1" ht="45" customHeight="1">
      <c r="A45" s="274" t="s">
        <v>186</v>
      </c>
      <c r="B45" s="275"/>
      <c r="C45" s="275"/>
      <c r="D45" s="275"/>
      <c r="E45" s="275"/>
      <c r="F45" s="275"/>
      <c r="G45" s="276"/>
      <c r="H45" s="274" t="s">
        <v>4</v>
      </c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6"/>
      <c r="BD45" s="274" t="s">
        <v>58</v>
      </c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6"/>
      <c r="BT45" s="274" t="s">
        <v>214</v>
      </c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75"/>
      <c r="CI45" s="276"/>
      <c r="CJ45" s="274" t="s">
        <v>215</v>
      </c>
      <c r="CK45" s="275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6"/>
    </row>
    <row r="46" spans="1:105" s="51" customFormat="1" ht="12.75">
      <c r="A46" s="295">
        <v>1</v>
      </c>
      <c r="B46" s="295"/>
      <c r="C46" s="295"/>
      <c r="D46" s="295"/>
      <c r="E46" s="295"/>
      <c r="F46" s="295"/>
      <c r="G46" s="295"/>
      <c r="H46" s="295">
        <v>2</v>
      </c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95"/>
      <c r="BC46" s="295"/>
      <c r="BD46" s="295">
        <v>3</v>
      </c>
      <c r="BE46" s="295"/>
      <c r="BF46" s="295"/>
      <c r="BG46" s="295"/>
      <c r="BH46" s="295"/>
      <c r="BI46" s="295"/>
      <c r="BJ46" s="295"/>
      <c r="BK46" s="295"/>
      <c r="BL46" s="295"/>
      <c r="BM46" s="295"/>
      <c r="BN46" s="295"/>
      <c r="BO46" s="295"/>
      <c r="BP46" s="295"/>
      <c r="BQ46" s="295"/>
      <c r="BR46" s="295"/>
      <c r="BS46" s="295"/>
      <c r="BT46" s="295">
        <v>4</v>
      </c>
      <c r="BU46" s="295"/>
      <c r="BV46" s="295"/>
      <c r="BW46" s="295"/>
      <c r="BX46" s="295"/>
      <c r="BY46" s="295"/>
      <c r="BZ46" s="295"/>
      <c r="CA46" s="295"/>
      <c r="CB46" s="295"/>
      <c r="CC46" s="295"/>
      <c r="CD46" s="295"/>
      <c r="CE46" s="295"/>
      <c r="CF46" s="295"/>
      <c r="CG46" s="295"/>
      <c r="CH46" s="295"/>
      <c r="CI46" s="295"/>
      <c r="CJ46" s="295">
        <v>5</v>
      </c>
      <c r="CK46" s="295"/>
      <c r="CL46" s="295"/>
      <c r="CM46" s="295"/>
      <c r="CN46" s="295"/>
      <c r="CO46" s="295"/>
      <c r="CP46" s="295"/>
      <c r="CQ46" s="295"/>
      <c r="CR46" s="295"/>
      <c r="CS46" s="295"/>
      <c r="CT46" s="295"/>
      <c r="CU46" s="295"/>
      <c r="CV46" s="295"/>
      <c r="CW46" s="295"/>
      <c r="CX46" s="295"/>
      <c r="CY46" s="295"/>
      <c r="CZ46" s="295"/>
      <c r="DA46" s="295"/>
    </row>
    <row r="47" spans="1:105" s="52" customFormat="1" ht="15" customHeight="1">
      <c r="A47" s="222" t="s">
        <v>340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4"/>
    </row>
    <row r="48" spans="1:105" s="52" customFormat="1" ht="15" customHeight="1">
      <c r="A48" s="293" t="s">
        <v>200</v>
      </c>
      <c r="B48" s="293"/>
      <c r="C48" s="293"/>
      <c r="D48" s="293"/>
      <c r="E48" s="293"/>
      <c r="F48" s="293"/>
      <c r="G48" s="293"/>
      <c r="H48" s="263" t="s">
        <v>309</v>
      </c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406">
        <f>CJ48/BT48</f>
        <v>21389.958222222223</v>
      </c>
      <c r="BE48" s="406"/>
      <c r="BF48" s="406"/>
      <c r="BG48" s="406"/>
      <c r="BH48" s="406"/>
      <c r="BI48" s="406"/>
      <c r="BJ48" s="406"/>
      <c r="BK48" s="406"/>
      <c r="BL48" s="406"/>
      <c r="BM48" s="406"/>
      <c r="BN48" s="406"/>
      <c r="BO48" s="406"/>
      <c r="BP48" s="406"/>
      <c r="BQ48" s="406"/>
      <c r="BR48" s="406"/>
      <c r="BS48" s="406"/>
      <c r="BT48" s="294">
        <v>45</v>
      </c>
      <c r="BU48" s="294"/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4"/>
      <c r="CH48" s="294"/>
      <c r="CI48" s="294"/>
      <c r="CJ48" s="294">
        <v>962548.12</v>
      </c>
      <c r="CK48" s="294"/>
      <c r="CL48" s="294"/>
      <c r="CM48" s="294"/>
      <c r="CN48" s="294"/>
      <c r="CO48" s="294"/>
      <c r="CP48" s="294"/>
      <c r="CQ48" s="294"/>
      <c r="CR48" s="294"/>
      <c r="CS48" s="294"/>
      <c r="CT48" s="294"/>
      <c r="CU48" s="294"/>
      <c r="CV48" s="294"/>
      <c r="CW48" s="294"/>
      <c r="CX48" s="294"/>
      <c r="CY48" s="294"/>
      <c r="CZ48" s="294"/>
      <c r="DA48" s="294"/>
    </row>
    <row r="49" spans="1:105" s="52" customFormat="1" ht="15" customHeight="1">
      <c r="A49" s="293"/>
      <c r="B49" s="293"/>
      <c r="C49" s="293"/>
      <c r="D49" s="293"/>
      <c r="E49" s="293"/>
      <c r="F49" s="293"/>
      <c r="G49" s="293"/>
      <c r="H49" s="263" t="s">
        <v>189</v>
      </c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406"/>
      <c r="BE49" s="406"/>
      <c r="BF49" s="406"/>
      <c r="BG49" s="406"/>
      <c r="BH49" s="406"/>
      <c r="BI49" s="406"/>
      <c r="BJ49" s="406"/>
      <c r="BK49" s="406"/>
      <c r="BL49" s="406"/>
      <c r="BM49" s="406"/>
      <c r="BN49" s="406"/>
      <c r="BO49" s="406"/>
      <c r="BP49" s="406"/>
      <c r="BQ49" s="406"/>
      <c r="BR49" s="406"/>
      <c r="BS49" s="406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4"/>
      <c r="CH49" s="294"/>
      <c r="CI49" s="294"/>
      <c r="CJ49" s="294">
        <v>962548.12</v>
      </c>
      <c r="CK49" s="294"/>
      <c r="CL49" s="294"/>
      <c r="CM49" s="294"/>
      <c r="CN49" s="294"/>
      <c r="CO49" s="294"/>
      <c r="CP49" s="294"/>
      <c r="CQ49" s="294"/>
      <c r="CR49" s="294"/>
      <c r="CS49" s="294"/>
      <c r="CT49" s="294"/>
      <c r="CU49" s="294"/>
      <c r="CV49" s="294"/>
      <c r="CW49" s="294"/>
      <c r="CX49" s="294"/>
      <c r="CY49" s="294"/>
      <c r="CZ49" s="294"/>
      <c r="DA49" s="294"/>
    </row>
    <row r="50" spans="1:105" s="52" customFormat="1" ht="15" customHeight="1">
      <c r="A50" s="222" t="s">
        <v>342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4"/>
    </row>
    <row r="51" spans="1:105" s="52" customFormat="1" ht="15" customHeight="1">
      <c r="A51" s="293" t="s">
        <v>200</v>
      </c>
      <c r="B51" s="293"/>
      <c r="C51" s="293"/>
      <c r="D51" s="293"/>
      <c r="E51" s="293"/>
      <c r="F51" s="293"/>
      <c r="G51" s="293"/>
      <c r="H51" s="263" t="s">
        <v>310</v>
      </c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406">
        <f>CJ51/BT51</f>
        <v>86671.6</v>
      </c>
      <c r="BE51" s="406"/>
      <c r="BF51" s="406"/>
      <c r="BG51" s="406"/>
      <c r="BH51" s="406"/>
      <c r="BI51" s="406"/>
      <c r="BJ51" s="406"/>
      <c r="BK51" s="406"/>
      <c r="BL51" s="406"/>
      <c r="BM51" s="406"/>
      <c r="BN51" s="406"/>
      <c r="BO51" s="406"/>
      <c r="BP51" s="406"/>
      <c r="BQ51" s="406"/>
      <c r="BR51" s="406"/>
      <c r="BS51" s="406"/>
      <c r="BT51" s="294">
        <v>10</v>
      </c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4"/>
      <c r="CH51" s="294"/>
      <c r="CI51" s="294"/>
      <c r="CJ51" s="406">
        <v>866716</v>
      </c>
      <c r="CK51" s="406"/>
      <c r="CL51" s="406"/>
      <c r="CM51" s="406"/>
      <c r="CN51" s="406"/>
      <c r="CO51" s="406"/>
      <c r="CP51" s="406"/>
      <c r="CQ51" s="406"/>
      <c r="CR51" s="406"/>
      <c r="CS51" s="406"/>
      <c r="CT51" s="406"/>
      <c r="CU51" s="406"/>
      <c r="CV51" s="406"/>
      <c r="CW51" s="406"/>
      <c r="CX51" s="406"/>
      <c r="CY51" s="406"/>
      <c r="CZ51" s="406"/>
      <c r="DA51" s="406"/>
    </row>
    <row r="52" spans="1:105" s="52" customFormat="1" ht="15" customHeight="1">
      <c r="A52" s="293"/>
      <c r="B52" s="293"/>
      <c r="C52" s="293"/>
      <c r="D52" s="293"/>
      <c r="E52" s="293"/>
      <c r="F52" s="293"/>
      <c r="G52" s="293"/>
      <c r="H52" s="263" t="s">
        <v>189</v>
      </c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406"/>
      <c r="BE52" s="406"/>
      <c r="BF52" s="406"/>
      <c r="BG52" s="406"/>
      <c r="BH52" s="406"/>
      <c r="BI52" s="406"/>
      <c r="BJ52" s="406"/>
      <c r="BK52" s="406"/>
      <c r="BL52" s="406"/>
      <c r="BM52" s="406"/>
      <c r="BN52" s="406"/>
      <c r="BO52" s="406"/>
      <c r="BP52" s="406"/>
      <c r="BQ52" s="406"/>
      <c r="BR52" s="406"/>
      <c r="BS52" s="406"/>
      <c r="BT52" s="294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4"/>
      <c r="CH52" s="294"/>
      <c r="CI52" s="294"/>
      <c r="CJ52" s="406">
        <f>SUM(CJ51)</f>
        <v>866716</v>
      </c>
      <c r="CK52" s="294"/>
      <c r="CL52" s="294"/>
      <c r="CM52" s="294"/>
      <c r="CN52" s="294"/>
      <c r="CO52" s="294"/>
      <c r="CP52" s="294"/>
      <c r="CQ52" s="294"/>
      <c r="CR52" s="294"/>
      <c r="CS52" s="294"/>
      <c r="CT52" s="294"/>
      <c r="CU52" s="294"/>
      <c r="CV52" s="294"/>
      <c r="CW52" s="294"/>
      <c r="CX52" s="294"/>
      <c r="CY52" s="294"/>
      <c r="CZ52" s="294"/>
      <c r="DA52" s="294"/>
    </row>
    <row r="53" spans="1:105" s="52" customFormat="1" ht="15" customHeight="1">
      <c r="A53" s="293"/>
      <c r="B53" s="293"/>
      <c r="C53" s="293"/>
      <c r="D53" s="293"/>
      <c r="E53" s="293"/>
      <c r="F53" s="293"/>
      <c r="G53" s="293"/>
      <c r="H53" s="409" t="s">
        <v>189</v>
      </c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409"/>
      <c r="AF53" s="409"/>
      <c r="AG53" s="409"/>
      <c r="AH53" s="409"/>
      <c r="AI53" s="409"/>
      <c r="AJ53" s="409"/>
      <c r="AK53" s="409"/>
      <c r="AL53" s="409"/>
      <c r="AM53" s="409"/>
      <c r="AN53" s="409"/>
      <c r="AO53" s="409"/>
      <c r="AP53" s="409"/>
      <c r="AQ53" s="409"/>
      <c r="AR53" s="409"/>
      <c r="AS53" s="409"/>
      <c r="AT53" s="409"/>
      <c r="AU53" s="409"/>
      <c r="AV53" s="409"/>
      <c r="AW53" s="409"/>
      <c r="AX53" s="409"/>
      <c r="AY53" s="409"/>
      <c r="AZ53" s="409"/>
      <c r="BA53" s="409"/>
      <c r="BB53" s="409"/>
      <c r="BC53" s="410"/>
      <c r="BD53" s="294" t="s">
        <v>165</v>
      </c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  <c r="BS53" s="294"/>
      <c r="BT53" s="294" t="s">
        <v>165</v>
      </c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94"/>
      <c r="CG53" s="294"/>
      <c r="CH53" s="294"/>
      <c r="CI53" s="294"/>
      <c r="CJ53" s="446">
        <f>CJ49+CJ52</f>
        <v>1829264.12</v>
      </c>
      <c r="CK53" s="407"/>
      <c r="CL53" s="407"/>
      <c r="CM53" s="407"/>
      <c r="CN53" s="407"/>
      <c r="CO53" s="407"/>
      <c r="CP53" s="407"/>
      <c r="CQ53" s="407"/>
      <c r="CR53" s="407"/>
      <c r="CS53" s="407"/>
      <c r="CT53" s="407"/>
      <c r="CU53" s="407"/>
      <c r="CV53" s="407"/>
      <c r="CW53" s="407"/>
      <c r="CX53" s="407"/>
      <c r="CY53" s="407"/>
      <c r="CZ53" s="407"/>
      <c r="DA53" s="407"/>
    </row>
    <row r="54" s="42" customFormat="1" ht="12" customHeight="1"/>
    <row r="55" spans="1:105" s="47" customFormat="1" ht="14.25">
      <c r="A55" s="212" t="s">
        <v>216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</row>
    <row r="56" ht="6" customHeight="1"/>
    <row r="57" spans="1:105" s="47" customFormat="1" ht="14.25">
      <c r="A57" s="47" t="s">
        <v>183</v>
      </c>
      <c r="X57" s="413" t="s">
        <v>311</v>
      </c>
      <c r="Y57" s="413"/>
      <c r="Z57" s="413"/>
      <c r="AA57" s="413"/>
      <c r="AB57" s="413"/>
      <c r="AC57" s="413"/>
      <c r="AD57" s="413"/>
      <c r="AE57" s="413"/>
      <c r="AF57" s="413"/>
      <c r="AG57" s="413"/>
      <c r="AH57" s="413"/>
      <c r="AI57" s="413"/>
      <c r="AJ57" s="413"/>
      <c r="AK57" s="413"/>
      <c r="AL57" s="413"/>
      <c r="AM57" s="413"/>
      <c r="AN57" s="413"/>
      <c r="AO57" s="413"/>
      <c r="AP57" s="413"/>
      <c r="AQ57" s="413"/>
      <c r="AR57" s="413"/>
      <c r="AS57" s="413"/>
      <c r="AT57" s="413"/>
      <c r="AU57" s="413"/>
      <c r="AV57" s="413"/>
      <c r="AW57" s="413"/>
      <c r="AX57" s="413"/>
      <c r="AY57" s="413"/>
      <c r="AZ57" s="413"/>
      <c r="BA57" s="413"/>
      <c r="BB57" s="413"/>
      <c r="BC57" s="413"/>
      <c r="BD57" s="413"/>
      <c r="BE57" s="413"/>
      <c r="BF57" s="413"/>
      <c r="BG57" s="413"/>
      <c r="BH57" s="413"/>
      <c r="BI57" s="413"/>
      <c r="BJ57" s="413"/>
      <c r="BK57" s="413"/>
      <c r="BL57" s="413"/>
      <c r="BM57" s="413"/>
      <c r="BN57" s="413"/>
      <c r="BO57" s="413"/>
      <c r="BP57" s="413"/>
      <c r="BQ57" s="413"/>
      <c r="BR57" s="413"/>
      <c r="BS57" s="413"/>
      <c r="BT57" s="413"/>
      <c r="BU57" s="413"/>
      <c r="BV57" s="413"/>
      <c r="BW57" s="413"/>
      <c r="BX57" s="413"/>
      <c r="BY57" s="413"/>
      <c r="BZ57" s="413"/>
      <c r="CA57" s="413"/>
      <c r="CB57" s="413"/>
      <c r="CC57" s="413"/>
      <c r="CD57" s="413"/>
      <c r="CE57" s="413"/>
      <c r="CF57" s="413"/>
      <c r="CG57" s="413"/>
      <c r="CH57" s="413"/>
      <c r="CI57" s="413"/>
      <c r="CJ57" s="413"/>
      <c r="CK57" s="413"/>
      <c r="CL57" s="413"/>
      <c r="CM57" s="413"/>
      <c r="CN57" s="413"/>
      <c r="CO57" s="413"/>
      <c r="CP57" s="413"/>
      <c r="CQ57" s="413"/>
      <c r="CR57" s="413"/>
      <c r="CS57" s="413"/>
      <c r="CT57" s="413"/>
      <c r="CU57" s="413"/>
      <c r="CV57" s="413"/>
      <c r="CW57" s="413"/>
      <c r="CX57" s="413"/>
      <c r="CY57" s="413"/>
      <c r="CZ57" s="413"/>
      <c r="DA57" s="413"/>
    </row>
    <row r="58" spans="24:105" s="47" customFormat="1" ht="6" customHeight="1"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</row>
    <row r="59" spans="1:105" s="47" customFormat="1" ht="14.25">
      <c r="A59" s="414" t="s">
        <v>184</v>
      </c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14"/>
      <c r="AK59" s="414"/>
      <c r="AL59" s="414"/>
      <c r="AM59" s="414"/>
      <c r="AN59" s="414"/>
      <c r="AO59" s="414"/>
      <c r="AP59" s="415">
        <v>1111118</v>
      </c>
      <c r="AQ59" s="415"/>
      <c r="AR59" s="415"/>
      <c r="AS59" s="415"/>
      <c r="AT59" s="415"/>
      <c r="AU59" s="415"/>
      <c r="AV59" s="415"/>
      <c r="AW59" s="415"/>
      <c r="AX59" s="415"/>
      <c r="AY59" s="415"/>
      <c r="AZ59" s="415"/>
      <c r="BA59" s="415"/>
      <c r="BB59" s="415"/>
      <c r="BC59" s="415"/>
      <c r="BD59" s="415"/>
      <c r="BE59" s="415"/>
      <c r="BF59" s="415"/>
      <c r="BG59" s="415"/>
      <c r="BH59" s="415"/>
      <c r="BI59" s="415"/>
      <c r="BJ59" s="415"/>
      <c r="BK59" s="415"/>
      <c r="BL59" s="415"/>
      <c r="BM59" s="415"/>
      <c r="BN59" s="415"/>
      <c r="BO59" s="415"/>
      <c r="BP59" s="415"/>
      <c r="BQ59" s="415"/>
      <c r="BR59" s="415"/>
      <c r="BS59" s="415"/>
      <c r="BT59" s="415"/>
      <c r="BU59" s="415"/>
      <c r="BV59" s="415"/>
      <c r="BW59" s="415"/>
      <c r="BX59" s="415"/>
      <c r="BY59" s="415"/>
      <c r="BZ59" s="415"/>
      <c r="CA59" s="415"/>
      <c r="CB59" s="415"/>
      <c r="CC59" s="415"/>
      <c r="CD59" s="415"/>
      <c r="CE59" s="415"/>
      <c r="CF59" s="415"/>
      <c r="CG59" s="415"/>
      <c r="CH59" s="415"/>
      <c r="CI59" s="415"/>
      <c r="CJ59" s="415"/>
      <c r="CK59" s="415"/>
      <c r="CL59" s="415"/>
      <c r="CM59" s="415"/>
      <c r="CN59" s="415"/>
      <c r="CO59" s="415"/>
      <c r="CP59" s="415"/>
      <c r="CQ59" s="415"/>
      <c r="CR59" s="415"/>
      <c r="CS59" s="415"/>
      <c r="CT59" s="415"/>
      <c r="CU59" s="415"/>
      <c r="CV59" s="415"/>
      <c r="CW59" s="415"/>
      <c r="CX59" s="415"/>
      <c r="CY59" s="415"/>
      <c r="CZ59" s="415"/>
      <c r="DA59" s="415"/>
    </row>
    <row r="60" ht="10.5" customHeight="1"/>
    <row r="61" spans="1:105" s="50" customFormat="1" ht="55.5" customHeight="1">
      <c r="A61" s="274" t="s">
        <v>186</v>
      </c>
      <c r="B61" s="275"/>
      <c r="C61" s="275"/>
      <c r="D61" s="275"/>
      <c r="E61" s="275"/>
      <c r="F61" s="275"/>
      <c r="G61" s="276"/>
      <c r="H61" s="274" t="s">
        <v>46</v>
      </c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5"/>
      <c r="BB61" s="275"/>
      <c r="BC61" s="276"/>
      <c r="BD61" s="274" t="s">
        <v>47</v>
      </c>
      <c r="BE61" s="275"/>
      <c r="BF61" s="275"/>
      <c r="BG61" s="275"/>
      <c r="BH61" s="275"/>
      <c r="BI61" s="275"/>
      <c r="BJ61" s="275"/>
      <c r="BK61" s="275"/>
      <c r="BL61" s="275"/>
      <c r="BM61" s="275"/>
      <c r="BN61" s="275"/>
      <c r="BO61" s="275"/>
      <c r="BP61" s="275"/>
      <c r="BQ61" s="275"/>
      <c r="BR61" s="275"/>
      <c r="BS61" s="276"/>
      <c r="BT61" s="274" t="s">
        <v>217</v>
      </c>
      <c r="BU61" s="275"/>
      <c r="BV61" s="275"/>
      <c r="BW61" s="275"/>
      <c r="BX61" s="275"/>
      <c r="BY61" s="275"/>
      <c r="BZ61" s="275"/>
      <c r="CA61" s="275"/>
      <c r="CB61" s="275"/>
      <c r="CC61" s="275"/>
      <c r="CD61" s="276"/>
      <c r="CE61" s="274" t="s">
        <v>218</v>
      </c>
      <c r="CF61" s="275"/>
      <c r="CG61" s="275"/>
      <c r="CH61" s="275"/>
      <c r="CI61" s="275"/>
      <c r="CJ61" s="275"/>
      <c r="CK61" s="275"/>
      <c r="CL61" s="275"/>
      <c r="CM61" s="275"/>
      <c r="CN61" s="275"/>
      <c r="CO61" s="275"/>
      <c r="CP61" s="275"/>
      <c r="CQ61" s="275"/>
      <c r="CR61" s="275"/>
      <c r="CS61" s="275"/>
      <c r="CT61" s="275"/>
      <c r="CU61" s="275"/>
      <c r="CV61" s="275"/>
      <c r="CW61" s="275"/>
      <c r="CX61" s="275"/>
      <c r="CY61" s="275"/>
      <c r="CZ61" s="275"/>
      <c r="DA61" s="276"/>
    </row>
    <row r="62" spans="1:105" s="51" customFormat="1" ht="12.75">
      <c r="A62" s="295">
        <v>1</v>
      </c>
      <c r="B62" s="295"/>
      <c r="C62" s="295"/>
      <c r="D62" s="295"/>
      <c r="E62" s="295"/>
      <c r="F62" s="295"/>
      <c r="G62" s="295"/>
      <c r="H62" s="295">
        <v>2</v>
      </c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295"/>
      <c r="BC62" s="295"/>
      <c r="BD62" s="295">
        <v>3</v>
      </c>
      <c r="BE62" s="295"/>
      <c r="BF62" s="295"/>
      <c r="BG62" s="295"/>
      <c r="BH62" s="295"/>
      <c r="BI62" s="295"/>
      <c r="BJ62" s="295"/>
      <c r="BK62" s="295"/>
      <c r="BL62" s="295"/>
      <c r="BM62" s="295"/>
      <c r="BN62" s="295"/>
      <c r="BO62" s="295"/>
      <c r="BP62" s="295"/>
      <c r="BQ62" s="295"/>
      <c r="BR62" s="295"/>
      <c r="BS62" s="295"/>
      <c r="BT62" s="295">
        <v>4</v>
      </c>
      <c r="BU62" s="295"/>
      <c r="BV62" s="295"/>
      <c r="BW62" s="295"/>
      <c r="BX62" s="295"/>
      <c r="BY62" s="295"/>
      <c r="BZ62" s="295"/>
      <c r="CA62" s="295"/>
      <c r="CB62" s="295"/>
      <c r="CC62" s="295"/>
      <c r="CD62" s="295"/>
      <c r="CE62" s="295">
        <v>5</v>
      </c>
      <c r="CF62" s="295"/>
      <c r="CG62" s="295"/>
      <c r="CH62" s="295"/>
      <c r="CI62" s="295"/>
      <c r="CJ62" s="295"/>
      <c r="CK62" s="295"/>
      <c r="CL62" s="295"/>
      <c r="CM62" s="295"/>
      <c r="CN62" s="295"/>
      <c r="CO62" s="295"/>
      <c r="CP62" s="295"/>
      <c r="CQ62" s="295"/>
      <c r="CR62" s="295"/>
      <c r="CS62" s="295"/>
      <c r="CT62" s="295"/>
      <c r="CU62" s="295"/>
      <c r="CV62" s="295"/>
      <c r="CW62" s="295"/>
      <c r="CX62" s="295"/>
      <c r="CY62" s="295"/>
      <c r="CZ62" s="295"/>
      <c r="DA62" s="295"/>
    </row>
    <row r="63" spans="1:105" s="52" customFormat="1" ht="15" customHeight="1">
      <c r="A63" s="293" t="s">
        <v>200</v>
      </c>
      <c r="B63" s="293"/>
      <c r="C63" s="293"/>
      <c r="D63" s="293"/>
      <c r="E63" s="293"/>
      <c r="F63" s="293"/>
      <c r="G63" s="293"/>
      <c r="H63" s="263" t="s">
        <v>312</v>
      </c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94">
        <v>5130679</v>
      </c>
      <c r="BE63" s="294"/>
      <c r="BF63" s="294"/>
      <c r="BG63" s="294"/>
      <c r="BH63" s="294"/>
      <c r="BI63" s="294"/>
      <c r="BJ63" s="294"/>
      <c r="BK63" s="294"/>
      <c r="BL63" s="294"/>
      <c r="BM63" s="294"/>
      <c r="BN63" s="294"/>
      <c r="BO63" s="294"/>
      <c r="BP63" s="294"/>
      <c r="BQ63" s="294"/>
      <c r="BR63" s="294"/>
      <c r="BS63" s="294"/>
      <c r="BT63" s="294">
        <v>2.2</v>
      </c>
      <c r="BU63" s="294"/>
      <c r="BV63" s="294"/>
      <c r="BW63" s="294"/>
      <c r="BX63" s="294"/>
      <c r="BY63" s="294"/>
      <c r="BZ63" s="294"/>
      <c r="CA63" s="294"/>
      <c r="CB63" s="294"/>
      <c r="CC63" s="294"/>
      <c r="CD63" s="294"/>
      <c r="CE63" s="294">
        <v>120563</v>
      </c>
      <c r="CF63" s="294"/>
      <c r="CG63" s="294"/>
      <c r="CH63" s="294"/>
      <c r="CI63" s="294"/>
      <c r="CJ63" s="294"/>
      <c r="CK63" s="294"/>
      <c r="CL63" s="294"/>
      <c r="CM63" s="294"/>
      <c r="CN63" s="294"/>
      <c r="CO63" s="294"/>
      <c r="CP63" s="294"/>
      <c r="CQ63" s="294"/>
      <c r="CR63" s="294"/>
      <c r="CS63" s="294"/>
      <c r="CT63" s="294"/>
      <c r="CU63" s="294"/>
      <c r="CV63" s="294"/>
      <c r="CW63" s="294"/>
      <c r="CX63" s="294"/>
      <c r="CY63" s="294"/>
      <c r="CZ63" s="294"/>
      <c r="DA63" s="294"/>
    </row>
    <row r="64" spans="1:105" s="52" customFormat="1" ht="15" customHeight="1">
      <c r="A64" s="293"/>
      <c r="B64" s="293"/>
      <c r="C64" s="293"/>
      <c r="D64" s="293"/>
      <c r="E64" s="293"/>
      <c r="F64" s="293"/>
      <c r="G64" s="29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94"/>
      <c r="BE64" s="294"/>
      <c r="BF64" s="294"/>
      <c r="BG64" s="294"/>
      <c r="BH64" s="294"/>
      <c r="BI64" s="294"/>
      <c r="BJ64" s="294"/>
      <c r="BK64" s="294"/>
      <c r="BL64" s="294"/>
      <c r="BM64" s="294"/>
      <c r="BN64" s="294"/>
      <c r="BO64" s="294"/>
      <c r="BP64" s="294"/>
      <c r="BQ64" s="294"/>
      <c r="BR64" s="294"/>
      <c r="BS64" s="294"/>
      <c r="BT64" s="294"/>
      <c r="BU64" s="294"/>
      <c r="BV64" s="294"/>
      <c r="BW64" s="294"/>
      <c r="BX64" s="294"/>
      <c r="BY64" s="294"/>
      <c r="BZ64" s="294"/>
      <c r="CA64" s="294"/>
      <c r="CB64" s="294"/>
      <c r="CC64" s="294"/>
      <c r="CD64" s="294"/>
      <c r="CE64" s="294"/>
      <c r="CF64" s="294"/>
      <c r="CG64" s="294"/>
      <c r="CH64" s="294"/>
      <c r="CI64" s="294"/>
      <c r="CJ64" s="294"/>
      <c r="CK64" s="294"/>
      <c r="CL64" s="294"/>
      <c r="CM64" s="294"/>
      <c r="CN64" s="294"/>
      <c r="CO64" s="294"/>
      <c r="CP64" s="294"/>
      <c r="CQ64" s="294"/>
      <c r="CR64" s="294"/>
      <c r="CS64" s="294"/>
      <c r="CT64" s="294"/>
      <c r="CU64" s="294"/>
      <c r="CV64" s="294"/>
      <c r="CW64" s="294"/>
      <c r="CX64" s="294"/>
      <c r="CY64" s="294"/>
      <c r="CZ64" s="294"/>
      <c r="DA64" s="294"/>
    </row>
    <row r="65" spans="1:105" s="52" customFormat="1" ht="15" customHeight="1">
      <c r="A65" s="293"/>
      <c r="B65" s="293"/>
      <c r="C65" s="293"/>
      <c r="D65" s="293"/>
      <c r="E65" s="293"/>
      <c r="F65" s="293"/>
      <c r="G65" s="293"/>
      <c r="H65" s="409" t="s">
        <v>189</v>
      </c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409"/>
      <c r="AC65" s="409"/>
      <c r="AD65" s="409"/>
      <c r="AE65" s="409"/>
      <c r="AF65" s="409"/>
      <c r="AG65" s="409"/>
      <c r="AH65" s="409"/>
      <c r="AI65" s="409"/>
      <c r="AJ65" s="409"/>
      <c r="AK65" s="409"/>
      <c r="AL65" s="409"/>
      <c r="AM65" s="409"/>
      <c r="AN65" s="409"/>
      <c r="AO65" s="409"/>
      <c r="AP65" s="409"/>
      <c r="AQ65" s="409"/>
      <c r="AR65" s="409"/>
      <c r="AS65" s="409"/>
      <c r="AT65" s="409"/>
      <c r="AU65" s="409"/>
      <c r="AV65" s="409"/>
      <c r="AW65" s="409"/>
      <c r="AX65" s="409"/>
      <c r="AY65" s="409"/>
      <c r="AZ65" s="409"/>
      <c r="BA65" s="409"/>
      <c r="BB65" s="409"/>
      <c r="BC65" s="410"/>
      <c r="BD65" s="294"/>
      <c r="BE65" s="294"/>
      <c r="BF65" s="294"/>
      <c r="BG65" s="294"/>
      <c r="BH65" s="294"/>
      <c r="BI65" s="294"/>
      <c r="BJ65" s="294"/>
      <c r="BK65" s="294"/>
      <c r="BL65" s="294"/>
      <c r="BM65" s="294"/>
      <c r="BN65" s="294"/>
      <c r="BO65" s="294"/>
      <c r="BP65" s="294"/>
      <c r="BQ65" s="294"/>
      <c r="BR65" s="294"/>
      <c r="BS65" s="294"/>
      <c r="BT65" s="294" t="s">
        <v>165</v>
      </c>
      <c r="BU65" s="294"/>
      <c r="BV65" s="294"/>
      <c r="BW65" s="294"/>
      <c r="BX65" s="294"/>
      <c r="BY65" s="294"/>
      <c r="BZ65" s="294"/>
      <c r="CA65" s="294"/>
      <c r="CB65" s="294"/>
      <c r="CC65" s="294"/>
      <c r="CD65" s="294"/>
      <c r="CE65" s="407">
        <f>SUM(CE63:CE64)</f>
        <v>120563</v>
      </c>
      <c r="CF65" s="407"/>
      <c r="CG65" s="407"/>
      <c r="CH65" s="407"/>
      <c r="CI65" s="407"/>
      <c r="CJ65" s="407"/>
      <c r="CK65" s="407"/>
      <c r="CL65" s="407"/>
      <c r="CM65" s="407"/>
      <c r="CN65" s="407"/>
      <c r="CO65" s="407"/>
      <c r="CP65" s="407"/>
      <c r="CQ65" s="407"/>
      <c r="CR65" s="407"/>
      <c r="CS65" s="407"/>
      <c r="CT65" s="407"/>
      <c r="CU65" s="407"/>
      <c r="CV65" s="407"/>
      <c r="CW65" s="407"/>
      <c r="CX65" s="407"/>
      <c r="CY65" s="407"/>
      <c r="CZ65" s="407"/>
      <c r="DA65" s="407"/>
    </row>
    <row r="67" spans="1:105" s="47" customFormat="1" ht="14.25">
      <c r="A67" s="212" t="s">
        <v>219</v>
      </c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2"/>
      <c r="CZ67" s="212"/>
      <c r="DA67" s="212"/>
    </row>
    <row r="68" ht="6" customHeight="1"/>
    <row r="69" spans="1:105" s="47" customFormat="1" ht="14.25">
      <c r="A69" s="47" t="s">
        <v>183</v>
      </c>
      <c r="X69" s="413"/>
      <c r="Y69" s="413"/>
      <c r="Z69" s="413"/>
      <c r="AA69" s="413"/>
      <c r="AB69" s="413"/>
      <c r="AC69" s="413"/>
      <c r="AD69" s="413"/>
      <c r="AE69" s="413"/>
      <c r="AF69" s="413"/>
      <c r="AG69" s="413"/>
      <c r="AH69" s="413"/>
      <c r="AI69" s="413"/>
      <c r="AJ69" s="413"/>
      <c r="AK69" s="413"/>
      <c r="AL69" s="413"/>
      <c r="AM69" s="413"/>
      <c r="AN69" s="413"/>
      <c r="AO69" s="413"/>
      <c r="AP69" s="413"/>
      <c r="AQ69" s="413"/>
      <c r="AR69" s="413"/>
      <c r="AS69" s="413"/>
      <c r="AT69" s="413"/>
      <c r="AU69" s="413"/>
      <c r="AV69" s="413"/>
      <c r="AW69" s="413"/>
      <c r="AX69" s="413"/>
      <c r="AY69" s="413"/>
      <c r="AZ69" s="413"/>
      <c r="BA69" s="413"/>
      <c r="BB69" s="413"/>
      <c r="BC69" s="413"/>
      <c r="BD69" s="413"/>
      <c r="BE69" s="413"/>
      <c r="BF69" s="413"/>
      <c r="BG69" s="413"/>
      <c r="BH69" s="413"/>
      <c r="BI69" s="413"/>
      <c r="BJ69" s="413"/>
      <c r="BK69" s="413"/>
      <c r="BL69" s="413"/>
      <c r="BM69" s="413"/>
      <c r="BN69" s="413"/>
      <c r="BO69" s="413"/>
      <c r="BP69" s="413"/>
      <c r="BQ69" s="413"/>
      <c r="BR69" s="413"/>
      <c r="BS69" s="413"/>
      <c r="BT69" s="413"/>
      <c r="BU69" s="413"/>
      <c r="BV69" s="413"/>
      <c r="BW69" s="413"/>
      <c r="BX69" s="413"/>
      <c r="BY69" s="413"/>
      <c r="BZ69" s="413"/>
      <c r="CA69" s="413"/>
      <c r="CB69" s="413"/>
      <c r="CC69" s="413"/>
      <c r="CD69" s="413"/>
      <c r="CE69" s="413"/>
      <c r="CF69" s="413"/>
      <c r="CG69" s="413"/>
      <c r="CH69" s="413"/>
      <c r="CI69" s="413"/>
      <c r="CJ69" s="413"/>
      <c r="CK69" s="413"/>
      <c r="CL69" s="413"/>
      <c r="CM69" s="413"/>
      <c r="CN69" s="413"/>
      <c r="CO69" s="413"/>
      <c r="CP69" s="413"/>
      <c r="CQ69" s="413"/>
      <c r="CR69" s="413"/>
      <c r="CS69" s="413"/>
      <c r="CT69" s="413"/>
      <c r="CU69" s="413"/>
      <c r="CV69" s="413"/>
      <c r="CW69" s="413"/>
      <c r="CX69" s="413"/>
      <c r="CY69" s="413"/>
      <c r="CZ69" s="413"/>
      <c r="DA69" s="413"/>
    </row>
    <row r="70" spans="24:105" s="47" customFormat="1" ht="6" customHeight="1"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</row>
    <row r="71" spans="1:105" s="47" customFormat="1" ht="14.25">
      <c r="A71" s="414" t="s">
        <v>184</v>
      </c>
      <c r="B71" s="414"/>
      <c r="C71" s="414"/>
      <c r="D71" s="414"/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414"/>
      <c r="AH71" s="414"/>
      <c r="AI71" s="414"/>
      <c r="AJ71" s="414"/>
      <c r="AK71" s="414"/>
      <c r="AL71" s="414"/>
      <c r="AM71" s="414"/>
      <c r="AN71" s="414"/>
      <c r="AO71" s="414"/>
      <c r="AP71" s="415"/>
      <c r="AQ71" s="415"/>
      <c r="AR71" s="415"/>
      <c r="AS71" s="415"/>
      <c r="AT71" s="415"/>
      <c r="AU71" s="415"/>
      <c r="AV71" s="415"/>
      <c r="AW71" s="415"/>
      <c r="AX71" s="415"/>
      <c r="AY71" s="415"/>
      <c r="AZ71" s="415"/>
      <c r="BA71" s="415"/>
      <c r="BB71" s="415"/>
      <c r="BC71" s="415"/>
      <c r="BD71" s="415"/>
      <c r="BE71" s="415"/>
      <c r="BF71" s="415"/>
      <c r="BG71" s="415"/>
      <c r="BH71" s="415"/>
      <c r="BI71" s="415"/>
      <c r="BJ71" s="415"/>
      <c r="BK71" s="415"/>
      <c r="BL71" s="415"/>
      <c r="BM71" s="415"/>
      <c r="BN71" s="415"/>
      <c r="BO71" s="415"/>
      <c r="BP71" s="415"/>
      <c r="BQ71" s="415"/>
      <c r="BR71" s="415"/>
      <c r="BS71" s="415"/>
      <c r="BT71" s="415"/>
      <c r="BU71" s="415"/>
      <c r="BV71" s="415"/>
      <c r="BW71" s="415"/>
      <c r="BX71" s="415"/>
      <c r="BY71" s="415"/>
      <c r="BZ71" s="415"/>
      <c r="CA71" s="415"/>
      <c r="CB71" s="415"/>
      <c r="CC71" s="415"/>
      <c r="CD71" s="415"/>
      <c r="CE71" s="415"/>
      <c r="CF71" s="415"/>
      <c r="CG71" s="415"/>
      <c r="CH71" s="415"/>
      <c r="CI71" s="415"/>
      <c r="CJ71" s="415"/>
      <c r="CK71" s="415"/>
      <c r="CL71" s="415"/>
      <c r="CM71" s="415"/>
      <c r="CN71" s="415"/>
      <c r="CO71" s="415"/>
      <c r="CP71" s="415"/>
      <c r="CQ71" s="415"/>
      <c r="CR71" s="415"/>
      <c r="CS71" s="415"/>
      <c r="CT71" s="415"/>
      <c r="CU71" s="415"/>
      <c r="CV71" s="415"/>
      <c r="CW71" s="415"/>
      <c r="CX71" s="415"/>
      <c r="CY71" s="415"/>
      <c r="CZ71" s="415"/>
      <c r="DA71" s="415"/>
    </row>
    <row r="72" ht="10.5" customHeight="1"/>
    <row r="73" spans="1:105" s="50" customFormat="1" ht="45" customHeight="1">
      <c r="A73" s="274" t="s">
        <v>186</v>
      </c>
      <c r="B73" s="275"/>
      <c r="C73" s="275"/>
      <c r="D73" s="275"/>
      <c r="E73" s="275"/>
      <c r="F73" s="275"/>
      <c r="G73" s="276"/>
      <c r="H73" s="274" t="s">
        <v>4</v>
      </c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5"/>
      <c r="AO73" s="275"/>
      <c r="AP73" s="275"/>
      <c r="AQ73" s="275"/>
      <c r="AR73" s="275"/>
      <c r="AS73" s="275"/>
      <c r="AT73" s="275"/>
      <c r="AU73" s="275"/>
      <c r="AV73" s="275"/>
      <c r="AW73" s="275"/>
      <c r="AX73" s="275"/>
      <c r="AY73" s="275"/>
      <c r="AZ73" s="275"/>
      <c r="BA73" s="275"/>
      <c r="BB73" s="275"/>
      <c r="BC73" s="276"/>
      <c r="BD73" s="274" t="s">
        <v>58</v>
      </c>
      <c r="BE73" s="275"/>
      <c r="BF73" s="275"/>
      <c r="BG73" s="275"/>
      <c r="BH73" s="275"/>
      <c r="BI73" s="275"/>
      <c r="BJ73" s="275"/>
      <c r="BK73" s="275"/>
      <c r="BL73" s="275"/>
      <c r="BM73" s="275"/>
      <c r="BN73" s="275"/>
      <c r="BO73" s="275"/>
      <c r="BP73" s="275"/>
      <c r="BQ73" s="275"/>
      <c r="BR73" s="275"/>
      <c r="BS73" s="276"/>
      <c r="BT73" s="274" t="s">
        <v>214</v>
      </c>
      <c r="BU73" s="275"/>
      <c r="BV73" s="275"/>
      <c r="BW73" s="275"/>
      <c r="BX73" s="275"/>
      <c r="BY73" s="275"/>
      <c r="BZ73" s="275"/>
      <c r="CA73" s="275"/>
      <c r="CB73" s="275"/>
      <c r="CC73" s="275"/>
      <c r="CD73" s="275"/>
      <c r="CE73" s="275"/>
      <c r="CF73" s="275"/>
      <c r="CG73" s="275"/>
      <c r="CH73" s="275"/>
      <c r="CI73" s="276"/>
      <c r="CJ73" s="274" t="s">
        <v>215</v>
      </c>
      <c r="CK73" s="275"/>
      <c r="CL73" s="275"/>
      <c r="CM73" s="275"/>
      <c r="CN73" s="275"/>
      <c r="CO73" s="275"/>
      <c r="CP73" s="275"/>
      <c r="CQ73" s="275"/>
      <c r="CR73" s="275"/>
      <c r="CS73" s="275"/>
      <c r="CT73" s="275"/>
      <c r="CU73" s="275"/>
      <c r="CV73" s="275"/>
      <c r="CW73" s="275"/>
      <c r="CX73" s="275"/>
      <c r="CY73" s="275"/>
      <c r="CZ73" s="275"/>
      <c r="DA73" s="276"/>
    </row>
    <row r="74" spans="1:105" s="51" customFormat="1" ht="12.75">
      <c r="A74" s="295">
        <v>1</v>
      </c>
      <c r="B74" s="295"/>
      <c r="C74" s="295"/>
      <c r="D74" s="295"/>
      <c r="E74" s="295"/>
      <c r="F74" s="295"/>
      <c r="G74" s="295"/>
      <c r="H74" s="295">
        <v>2</v>
      </c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295"/>
      <c r="BC74" s="295"/>
      <c r="BD74" s="295">
        <v>3</v>
      </c>
      <c r="BE74" s="295"/>
      <c r="BF74" s="295"/>
      <c r="BG74" s="295"/>
      <c r="BH74" s="295"/>
      <c r="BI74" s="295"/>
      <c r="BJ74" s="295"/>
      <c r="BK74" s="295"/>
      <c r="BL74" s="295"/>
      <c r="BM74" s="295"/>
      <c r="BN74" s="295"/>
      <c r="BO74" s="295"/>
      <c r="BP74" s="295"/>
      <c r="BQ74" s="295"/>
      <c r="BR74" s="295"/>
      <c r="BS74" s="295"/>
      <c r="BT74" s="295">
        <v>4</v>
      </c>
      <c r="BU74" s="295"/>
      <c r="BV74" s="295"/>
      <c r="BW74" s="295"/>
      <c r="BX74" s="295"/>
      <c r="BY74" s="295"/>
      <c r="BZ74" s="295"/>
      <c r="CA74" s="295"/>
      <c r="CB74" s="295"/>
      <c r="CC74" s="295"/>
      <c r="CD74" s="295"/>
      <c r="CE74" s="295"/>
      <c r="CF74" s="295"/>
      <c r="CG74" s="295"/>
      <c r="CH74" s="295"/>
      <c r="CI74" s="295"/>
      <c r="CJ74" s="295">
        <v>5</v>
      </c>
      <c r="CK74" s="295"/>
      <c r="CL74" s="295"/>
      <c r="CM74" s="295"/>
      <c r="CN74" s="295"/>
      <c r="CO74" s="295"/>
      <c r="CP74" s="295"/>
      <c r="CQ74" s="295"/>
      <c r="CR74" s="295"/>
      <c r="CS74" s="295"/>
      <c r="CT74" s="295"/>
      <c r="CU74" s="295"/>
      <c r="CV74" s="295"/>
      <c r="CW74" s="295"/>
      <c r="CX74" s="295"/>
      <c r="CY74" s="295"/>
      <c r="CZ74" s="295"/>
      <c r="DA74" s="295"/>
    </row>
    <row r="75" spans="1:105" s="52" customFormat="1" ht="15" customHeight="1">
      <c r="A75" s="293"/>
      <c r="B75" s="293"/>
      <c r="C75" s="293"/>
      <c r="D75" s="293"/>
      <c r="E75" s="293"/>
      <c r="F75" s="293"/>
      <c r="G75" s="29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94"/>
      <c r="BE75" s="294"/>
      <c r="BF75" s="294"/>
      <c r="BG75" s="294"/>
      <c r="BH75" s="294"/>
      <c r="BI75" s="294"/>
      <c r="BJ75" s="294"/>
      <c r="BK75" s="294"/>
      <c r="BL75" s="294"/>
      <c r="BM75" s="294"/>
      <c r="BN75" s="294"/>
      <c r="BO75" s="294"/>
      <c r="BP75" s="294"/>
      <c r="BQ75" s="294"/>
      <c r="BR75" s="294"/>
      <c r="BS75" s="294"/>
      <c r="BT75" s="294"/>
      <c r="BU75" s="294"/>
      <c r="BV75" s="294"/>
      <c r="BW75" s="294"/>
      <c r="BX75" s="294"/>
      <c r="BY75" s="294"/>
      <c r="BZ75" s="294"/>
      <c r="CA75" s="294"/>
      <c r="CB75" s="294"/>
      <c r="CC75" s="294"/>
      <c r="CD75" s="294"/>
      <c r="CE75" s="294"/>
      <c r="CF75" s="294"/>
      <c r="CG75" s="294"/>
      <c r="CH75" s="294"/>
      <c r="CI75" s="294"/>
      <c r="CJ75" s="294"/>
      <c r="CK75" s="294"/>
      <c r="CL75" s="294"/>
      <c r="CM75" s="294"/>
      <c r="CN75" s="294"/>
      <c r="CO75" s="294"/>
      <c r="CP75" s="294"/>
      <c r="CQ75" s="294"/>
      <c r="CR75" s="294"/>
      <c r="CS75" s="294"/>
      <c r="CT75" s="294"/>
      <c r="CU75" s="294"/>
      <c r="CV75" s="294"/>
      <c r="CW75" s="294"/>
      <c r="CX75" s="294"/>
      <c r="CY75" s="294"/>
      <c r="CZ75" s="294"/>
      <c r="DA75" s="294"/>
    </row>
    <row r="76" spans="1:105" s="52" customFormat="1" ht="15" customHeight="1">
      <c r="A76" s="293"/>
      <c r="B76" s="293"/>
      <c r="C76" s="293"/>
      <c r="D76" s="293"/>
      <c r="E76" s="293"/>
      <c r="F76" s="293"/>
      <c r="G76" s="29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263"/>
      <c r="AM76" s="263"/>
      <c r="AN76" s="263"/>
      <c r="AO76" s="263"/>
      <c r="AP76" s="263"/>
      <c r="AQ76" s="263"/>
      <c r="AR76" s="263"/>
      <c r="AS76" s="263"/>
      <c r="AT76" s="263"/>
      <c r="AU76" s="263"/>
      <c r="AV76" s="263"/>
      <c r="AW76" s="263"/>
      <c r="AX76" s="263"/>
      <c r="AY76" s="263"/>
      <c r="AZ76" s="263"/>
      <c r="BA76" s="263"/>
      <c r="BB76" s="263"/>
      <c r="BC76" s="263"/>
      <c r="BD76" s="294"/>
      <c r="BE76" s="294"/>
      <c r="BF76" s="294"/>
      <c r="BG76" s="294"/>
      <c r="BH76" s="294"/>
      <c r="BI76" s="294"/>
      <c r="BJ76" s="294"/>
      <c r="BK76" s="294"/>
      <c r="BL76" s="294"/>
      <c r="BM76" s="294"/>
      <c r="BN76" s="294"/>
      <c r="BO76" s="294"/>
      <c r="BP76" s="294"/>
      <c r="BQ76" s="294"/>
      <c r="BR76" s="294"/>
      <c r="BS76" s="294"/>
      <c r="BT76" s="294"/>
      <c r="BU76" s="294"/>
      <c r="BV76" s="294"/>
      <c r="BW76" s="294"/>
      <c r="BX76" s="294"/>
      <c r="BY76" s="294"/>
      <c r="BZ76" s="294"/>
      <c r="CA76" s="294"/>
      <c r="CB76" s="294"/>
      <c r="CC76" s="294"/>
      <c r="CD76" s="294"/>
      <c r="CE76" s="294"/>
      <c r="CF76" s="294"/>
      <c r="CG76" s="294"/>
      <c r="CH76" s="294"/>
      <c r="CI76" s="294"/>
      <c r="CJ76" s="294"/>
      <c r="CK76" s="294"/>
      <c r="CL76" s="294"/>
      <c r="CM76" s="294"/>
      <c r="CN76" s="294"/>
      <c r="CO76" s="294"/>
      <c r="CP76" s="294"/>
      <c r="CQ76" s="294"/>
      <c r="CR76" s="294"/>
      <c r="CS76" s="294"/>
      <c r="CT76" s="294"/>
      <c r="CU76" s="294"/>
      <c r="CV76" s="294"/>
      <c r="CW76" s="294"/>
      <c r="CX76" s="294"/>
      <c r="CY76" s="294"/>
      <c r="CZ76" s="294"/>
      <c r="DA76" s="294"/>
    </row>
    <row r="77" spans="1:105" s="52" customFormat="1" ht="15" customHeight="1">
      <c r="A77" s="293"/>
      <c r="B77" s="293"/>
      <c r="C77" s="293"/>
      <c r="D77" s="293"/>
      <c r="E77" s="293"/>
      <c r="F77" s="293"/>
      <c r="G77" s="293"/>
      <c r="H77" s="409" t="s">
        <v>189</v>
      </c>
      <c r="I77" s="409"/>
      <c r="J77" s="409"/>
      <c r="K77" s="409"/>
      <c r="L77" s="409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409"/>
      <c r="AC77" s="409"/>
      <c r="AD77" s="409"/>
      <c r="AE77" s="409"/>
      <c r="AF77" s="409"/>
      <c r="AG77" s="409"/>
      <c r="AH77" s="409"/>
      <c r="AI77" s="409"/>
      <c r="AJ77" s="409"/>
      <c r="AK77" s="409"/>
      <c r="AL77" s="409"/>
      <c r="AM77" s="409"/>
      <c r="AN77" s="409"/>
      <c r="AO77" s="409"/>
      <c r="AP77" s="409"/>
      <c r="AQ77" s="409"/>
      <c r="AR77" s="409"/>
      <c r="AS77" s="409"/>
      <c r="AT77" s="409"/>
      <c r="AU77" s="409"/>
      <c r="AV77" s="409"/>
      <c r="AW77" s="409"/>
      <c r="AX77" s="409"/>
      <c r="AY77" s="409"/>
      <c r="AZ77" s="409"/>
      <c r="BA77" s="409"/>
      <c r="BB77" s="409"/>
      <c r="BC77" s="410"/>
      <c r="BD77" s="294" t="s">
        <v>165</v>
      </c>
      <c r="BE77" s="294"/>
      <c r="BF77" s="294"/>
      <c r="BG77" s="294"/>
      <c r="BH77" s="294"/>
      <c r="BI77" s="294"/>
      <c r="BJ77" s="294"/>
      <c r="BK77" s="294"/>
      <c r="BL77" s="294"/>
      <c r="BM77" s="294"/>
      <c r="BN77" s="294"/>
      <c r="BO77" s="294"/>
      <c r="BP77" s="294"/>
      <c r="BQ77" s="294"/>
      <c r="BR77" s="294"/>
      <c r="BS77" s="294"/>
      <c r="BT77" s="294" t="s">
        <v>165</v>
      </c>
      <c r="BU77" s="294"/>
      <c r="BV77" s="294"/>
      <c r="BW77" s="294"/>
      <c r="BX77" s="294"/>
      <c r="BY77" s="294"/>
      <c r="BZ77" s="294"/>
      <c r="CA77" s="294"/>
      <c r="CB77" s="294"/>
      <c r="CC77" s="294"/>
      <c r="CD77" s="294"/>
      <c r="CE77" s="294"/>
      <c r="CF77" s="294"/>
      <c r="CG77" s="294"/>
      <c r="CH77" s="294"/>
      <c r="CI77" s="294"/>
      <c r="CJ77" s="294"/>
      <c r="CK77" s="294"/>
      <c r="CL77" s="294"/>
      <c r="CM77" s="294"/>
      <c r="CN77" s="294"/>
      <c r="CO77" s="294"/>
      <c r="CP77" s="294"/>
      <c r="CQ77" s="294"/>
      <c r="CR77" s="294"/>
      <c r="CS77" s="294"/>
      <c r="CT77" s="294"/>
      <c r="CU77" s="294"/>
      <c r="CV77" s="294"/>
      <c r="CW77" s="294"/>
      <c r="CX77" s="294"/>
      <c r="CY77" s="294"/>
      <c r="CZ77" s="294"/>
      <c r="DA77" s="294"/>
    </row>
    <row r="79" spans="1:105" s="47" customFormat="1" ht="27" customHeight="1">
      <c r="A79" s="259" t="s">
        <v>220</v>
      </c>
      <c r="B79" s="259"/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259"/>
      <c r="BC79" s="259"/>
      <c r="BD79" s="259"/>
      <c r="BE79" s="259"/>
      <c r="BF79" s="259"/>
      <c r="BG79" s="259"/>
      <c r="BH79" s="259"/>
      <c r="BI79" s="259"/>
      <c r="BJ79" s="259"/>
      <c r="BK79" s="259"/>
      <c r="BL79" s="259"/>
      <c r="BM79" s="259"/>
      <c r="BN79" s="259"/>
      <c r="BO79" s="259"/>
      <c r="BP79" s="259"/>
      <c r="BQ79" s="259"/>
      <c r="BR79" s="259"/>
      <c r="BS79" s="259"/>
      <c r="BT79" s="259"/>
      <c r="BU79" s="259"/>
      <c r="BV79" s="259"/>
      <c r="BW79" s="259"/>
      <c r="BX79" s="259"/>
      <c r="BY79" s="259"/>
      <c r="BZ79" s="259"/>
      <c r="CA79" s="259"/>
      <c r="CB79" s="259"/>
      <c r="CC79" s="259"/>
      <c r="CD79" s="259"/>
      <c r="CE79" s="259"/>
      <c r="CF79" s="259"/>
      <c r="CG79" s="259"/>
      <c r="CH79" s="259"/>
      <c r="CI79" s="259"/>
      <c r="CJ79" s="259"/>
      <c r="CK79" s="259"/>
      <c r="CL79" s="259"/>
      <c r="CM79" s="259"/>
      <c r="CN79" s="259"/>
      <c r="CO79" s="259"/>
      <c r="CP79" s="259"/>
      <c r="CQ79" s="259"/>
      <c r="CR79" s="259"/>
      <c r="CS79" s="259"/>
      <c r="CT79" s="259"/>
      <c r="CU79" s="259"/>
      <c r="CV79" s="259"/>
      <c r="CW79" s="259"/>
      <c r="CX79" s="259"/>
      <c r="CY79" s="259"/>
      <c r="CZ79" s="259"/>
      <c r="DA79" s="259"/>
    </row>
    <row r="80" ht="6" customHeight="1"/>
    <row r="81" spans="1:105" s="47" customFormat="1" ht="14.25">
      <c r="A81" s="47" t="s">
        <v>183</v>
      </c>
      <c r="X81" s="413"/>
      <c r="Y81" s="413"/>
      <c r="Z81" s="413"/>
      <c r="AA81" s="413"/>
      <c r="AB81" s="413"/>
      <c r="AC81" s="413"/>
      <c r="AD81" s="413"/>
      <c r="AE81" s="413"/>
      <c r="AF81" s="413"/>
      <c r="AG81" s="413"/>
      <c r="AH81" s="413"/>
      <c r="AI81" s="413"/>
      <c r="AJ81" s="413"/>
      <c r="AK81" s="413"/>
      <c r="AL81" s="413"/>
      <c r="AM81" s="413"/>
      <c r="AN81" s="413"/>
      <c r="AO81" s="413"/>
      <c r="AP81" s="413"/>
      <c r="AQ81" s="413"/>
      <c r="AR81" s="413"/>
      <c r="AS81" s="413"/>
      <c r="AT81" s="413"/>
      <c r="AU81" s="413"/>
      <c r="AV81" s="413"/>
      <c r="AW81" s="413"/>
      <c r="AX81" s="413"/>
      <c r="AY81" s="413"/>
      <c r="AZ81" s="413"/>
      <c r="BA81" s="413"/>
      <c r="BB81" s="413"/>
      <c r="BC81" s="413"/>
      <c r="BD81" s="413"/>
      <c r="BE81" s="413"/>
      <c r="BF81" s="413"/>
      <c r="BG81" s="413"/>
      <c r="BH81" s="413"/>
      <c r="BI81" s="413"/>
      <c r="BJ81" s="413"/>
      <c r="BK81" s="413"/>
      <c r="BL81" s="413"/>
      <c r="BM81" s="413"/>
      <c r="BN81" s="413"/>
      <c r="BO81" s="413"/>
      <c r="BP81" s="413"/>
      <c r="BQ81" s="413"/>
      <c r="BR81" s="413"/>
      <c r="BS81" s="413"/>
      <c r="BT81" s="413"/>
      <c r="BU81" s="413"/>
      <c r="BV81" s="413"/>
      <c r="BW81" s="413"/>
      <c r="BX81" s="413"/>
      <c r="BY81" s="413"/>
      <c r="BZ81" s="413"/>
      <c r="CA81" s="413"/>
      <c r="CB81" s="413"/>
      <c r="CC81" s="413"/>
      <c r="CD81" s="413"/>
      <c r="CE81" s="413"/>
      <c r="CF81" s="413"/>
      <c r="CG81" s="413"/>
      <c r="CH81" s="413"/>
      <c r="CI81" s="413"/>
      <c r="CJ81" s="413"/>
      <c r="CK81" s="413"/>
      <c r="CL81" s="413"/>
      <c r="CM81" s="413"/>
      <c r="CN81" s="413"/>
      <c r="CO81" s="413"/>
      <c r="CP81" s="413"/>
      <c r="CQ81" s="413"/>
      <c r="CR81" s="413"/>
      <c r="CS81" s="413"/>
      <c r="CT81" s="413"/>
      <c r="CU81" s="413"/>
      <c r="CV81" s="413"/>
      <c r="CW81" s="413"/>
      <c r="CX81" s="413"/>
      <c r="CY81" s="413"/>
      <c r="CZ81" s="413"/>
      <c r="DA81" s="413"/>
    </row>
    <row r="82" spans="24:105" s="47" customFormat="1" ht="6" customHeight="1"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</row>
    <row r="83" spans="1:105" s="47" customFormat="1" ht="14.25">
      <c r="A83" s="414" t="s">
        <v>184</v>
      </c>
      <c r="B83" s="414"/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4"/>
      <c r="AG83" s="414"/>
      <c r="AH83" s="414"/>
      <c r="AI83" s="414"/>
      <c r="AJ83" s="414"/>
      <c r="AK83" s="414"/>
      <c r="AL83" s="414"/>
      <c r="AM83" s="414"/>
      <c r="AN83" s="414"/>
      <c r="AO83" s="414"/>
      <c r="AP83" s="415"/>
      <c r="AQ83" s="415"/>
      <c r="AR83" s="415"/>
      <c r="AS83" s="415"/>
      <c r="AT83" s="415"/>
      <c r="AU83" s="415"/>
      <c r="AV83" s="415"/>
      <c r="AW83" s="415"/>
      <c r="AX83" s="415"/>
      <c r="AY83" s="415"/>
      <c r="AZ83" s="415"/>
      <c r="BA83" s="415"/>
      <c r="BB83" s="415"/>
      <c r="BC83" s="415"/>
      <c r="BD83" s="415"/>
      <c r="BE83" s="415"/>
      <c r="BF83" s="415"/>
      <c r="BG83" s="415"/>
      <c r="BH83" s="415"/>
      <c r="BI83" s="415"/>
      <c r="BJ83" s="415"/>
      <c r="BK83" s="415"/>
      <c r="BL83" s="415"/>
      <c r="BM83" s="415"/>
      <c r="BN83" s="415"/>
      <c r="BO83" s="415"/>
      <c r="BP83" s="415"/>
      <c r="BQ83" s="415"/>
      <c r="BR83" s="415"/>
      <c r="BS83" s="415"/>
      <c r="BT83" s="415"/>
      <c r="BU83" s="415"/>
      <c r="BV83" s="415"/>
      <c r="BW83" s="415"/>
      <c r="BX83" s="415"/>
      <c r="BY83" s="415"/>
      <c r="BZ83" s="415"/>
      <c r="CA83" s="415"/>
      <c r="CB83" s="415"/>
      <c r="CC83" s="415"/>
      <c r="CD83" s="415"/>
      <c r="CE83" s="415"/>
      <c r="CF83" s="415"/>
      <c r="CG83" s="415"/>
      <c r="CH83" s="415"/>
      <c r="CI83" s="415"/>
      <c r="CJ83" s="415"/>
      <c r="CK83" s="415"/>
      <c r="CL83" s="415"/>
      <c r="CM83" s="415"/>
      <c r="CN83" s="415"/>
      <c r="CO83" s="415"/>
      <c r="CP83" s="415"/>
      <c r="CQ83" s="415"/>
      <c r="CR83" s="415"/>
      <c r="CS83" s="415"/>
      <c r="CT83" s="415"/>
      <c r="CU83" s="415"/>
      <c r="CV83" s="415"/>
      <c r="CW83" s="415"/>
      <c r="CX83" s="415"/>
      <c r="CY83" s="415"/>
      <c r="CZ83" s="415"/>
      <c r="DA83" s="415"/>
    </row>
    <row r="84" ht="10.5" customHeight="1"/>
    <row r="85" spans="1:105" s="50" customFormat="1" ht="45" customHeight="1">
      <c r="A85" s="274" t="s">
        <v>186</v>
      </c>
      <c r="B85" s="275"/>
      <c r="C85" s="275"/>
      <c r="D85" s="275"/>
      <c r="E85" s="275"/>
      <c r="F85" s="275"/>
      <c r="G85" s="276"/>
      <c r="H85" s="274" t="s">
        <v>4</v>
      </c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275"/>
      <c r="AQ85" s="275"/>
      <c r="AR85" s="275"/>
      <c r="AS85" s="275"/>
      <c r="AT85" s="275"/>
      <c r="AU85" s="275"/>
      <c r="AV85" s="275"/>
      <c r="AW85" s="275"/>
      <c r="AX85" s="275"/>
      <c r="AY85" s="275"/>
      <c r="AZ85" s="275"/>
      <c r="BA85" s="275"/>
      <c r="BB85" s="275"/>
      <c r="BC85" s="276"/>
      <c r="BD85" s="274" t="s">
        <v>58</v>
      </c>
      <c r="BE85" s="275"/>
      <c r="BF85" s="275"/>
      <c r="BG85" s="275"/>
      <c r="BH85" s="275"/>
      <c r="BI85" s="275"/>
      <c r="BJ85" s="275"/>
      <c r="BK85" s="275"/>
      <c r="BL85" s="275"/>
      <c r="BM85" s="275"/>
      <c r="BN85" s="275"/>
      <c r="BO85" s="275"/>
      <c r="BP85" s="275"/>
      <c r="BQ85" s="275"/>
      <c r="BR85" s="275"/>
      <c r="BS85" s="276"/>
      <c r="BT85" s="274" t="s">
        <v>214</v>
      </c>
      <c r="BU85" s="275"/>
      <c r="BV85" s="275"/>
      <c r="BW85" s="275"/>
      <c r="BX85" s="275"/>
      <c r="BY85" s="275"/>
      <c r="BZ85" s="275"/>
      <c r="CA85" s="275"/>
      <c r="CB85" s="275"/>
      <c r="CC85" s="275"/>
      <c r="CD85" s="275"/>
      <c r="CE85" s="275"/>
      <c r="CF85" s="275"/>
      <c r="CG85" s="275"/>
      <c r="CH85" s="275"/>
      <c r="CI85" s="276"/>
      <c r="CJ85" s="274" t="s">
        <v>215</v>
      </c>
      <c r="CK85" s="275"/>
      <c r="CL85" s="275"/>
      <c r="CM85" s="275"/>
      <c r="CN85" s="275"/>
      <c r="CO85" s="275"/>
      <c r="CP85" s="275"/>
      <c r="CQ85" s="275"/>
      <c r="CR85" s="275"/>
      <c r="CS85" s="275"/>
      <c r="CT85" s="275"/>
      <c r="CU85" s="275"/>
      <c r="CV85" s="275"/>
      <c r="CW85" s="275"/>
      <c r="CX85" s="275"/>
      <c r="CY85" s="275"/>
      <c r="CZ85" s="275"/>
      <c r="DA85" s="276"/>
    </row>
    <row r="86" spans="1:105" s="51" customFormat="1" ht="12.75">
      <c r="A86" s="295">
        <v>1</v>
      </c>
      <c r="B86" s="295"/>
      <c r="C86" s="295"/>
      <c r="D86" s="295"/>
      <c r="E86" s="295"/>
      <c r="F86" s="295"/>
      <c r="G86" s="295"/>
      <c r="H86" s="295">
        <v>2</v>
      </c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>
        <v>3</v>
      </c>
      <c r="BE86" s="295"/>
      <c r="BF86" s="295"/>
      <c r="BG86" s="295"/>
      <c r="BH86" s="295"/>
      <c r="BI86" s="295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>
        <v>4</v>
      </c>
      <c r="BU86" s="295"/>
      <c r="BV86" s="295"/>
      <c r="BW86" s="295"/>
      <c r="BX86" s="295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>
        <v>5</v>
      </c>
      <c r="CK86" s="295"/>
      <c r="CL86" s="295"/>
      <c r="CM86" s="295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5"/>
    </row>
    <row r="87" spans="1:105" s="52" customFormat="1" ht="15" customHeight="1">
      <c r="A87" s="293"/>
      <c r="B87" s="293"/>
      <c r="C87" s="293"/>
      <c r="D87" s="293"/>
      <c r="E87" s="293"/>
      <c r="F87" s="293"/>
      <c r="G87" s="29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94"/>
      <c r="BE87" s="294"/>
      <c r="BF87" s="294"/>
      <c r="BG87" s="294"/>
      <c r="BH87" s="294"/>
      <c r="BI87" s="294"/>
      <c r="BJ87" s="294"/>
      <c r="BK87" s="294"/>
      <c r="BL87" s="294"/>
      <c r="BM87" s="294"/>
      <c r="BN87" s="294"/>
      <c r="BO87" s="294"/>
      <c r="BP87" s="294"/>
      <c r="BQ87" s="294"/>
      <c r="BR87" s="294"/>
      <c r="BS87" s="294"/>
      <c r="BT87" s="294"/>
      <c r="BU87" s="294"/>
      <c r="BV87" s="294"/>
      <c r="BW87" s="294"/>
      <c r="BX87" s="294"/>
      <c r="BY87" s="294"/>
      <c r="BZ87" s="294"/>
      <c r="CA87" s="294"/>
      <c r="CB87" s="294"/>
      <c r="CC87" s="294"/>
      <c r="CD87" s="294"/>
      <c r="CE87" s="294"/>
      <c r="CF87" s="294"/>
      <c r="CG87" s="294"/>
      <c r="CH87" s="294"/>
      <c r="CI87" s="294"/>
      <c r="CJ87" s="294"/>
      <c r="CK87" s="294"/>
      <c r="CL87" s="294"/>
      <c r="CM87" s="294"/>
      <c r="CN87" s="294"/>
      <c r="CO87" s="294"/>
      <c r="CP87" s="294"/>
      <c r="CQ87" s="294"/>
      <c r="CR87" s="294"/>
      <c r="CS87" s="294"/>
      <c r="CT87" s="294"/>
      <c r="CU87" s="294"/>
      <c r="CV87" s="294"/>
      <c r="CW87" s="294"/>
      <c r="CX87" s="294"/>
      <c r="CY87" s="294"/>
      <c r="CZ87" s="294"/>
      <c r="DA87" s="294"/>
    </row>
    <row r="88" spans="1:105" s="52" customFormat="1" ht="15" customHeight="1">
      <c r="A88" s="293"/>
      <c r="B88" s="293"/>
      <c r="C88" s="293"/>
      <c r="D88" s="293"/>
      <c r="E88" s="293"/>
      <c r="F88" s="293"/>
      <c r="G88" s="29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94"/>
      <c r="BE88" s="294"/>
      <c r="BF88" s="294"/>
      <c r="BG88" s="294"/>
      <c r="BH88" s="294"/>
      <c r="BI88" s="294"/>
      <c r="BJ88" s="294"/>
      <c r="BK88" s="294"/>
      <c r="BL88" s="294"/>
      <c r="BM88" s="294"/>
      <c r="BN88" s="294"/>
      <c r="BO88" s="294"/>
      <c r="BP88" s="294"/>
      <c r="BQ88" s="294"/>
      <c r="BR88" s="294"/>
      <c r="BS88" s="294"/>
      <c r="BT88" s="294"/>
      <c r="BU88" s="294"/>
      <c r="BV88" s="294"/>
      <c r="BW88" s="294"/>
      <c r="BX88" s="294"/>
      <c r="BY88" s="294"/>
      <c r="BZ88" s="294"/>
      <c r="CA88" s="294"/>
      <c r="CB88" s="294"/>
      <c r="CC88" s="294"/>
      <c r="CD88" s="294"/>
      <c r="CE88" s="294"/>
      <c r="CF88" s="294"/>
      <c r="CG88" s="294"/>
      <c r="CH88" s="294"/>
      <c r="CI88" s="294"/>
      <c r="CJ88" s="294"/>
      <c r="CK88" s="294"/>
      <c r="CL88" s="294"/>
      <c r="CM88" s="294"/>
      <c r="CN88" s="294"/>
      <c r="CO88" s="294"/>
      <c r="CP88" s="294"/>
      <c r="CQ88" s="294"/>
      <c r="CR88" s="294"/>
      <c r="CS88" s="294"/>
      <c r="CT88" s="294"/>
      <c r="CU88" s="294"/>
      <c r="CV88" s="294"/>
      <c r="CW88" s="294"/>
      <c r="CX88" s="294"/>
      <c r="CY88" s="294"/>
      <c r="CZ88" s="294"/>
      <c r="DA88" s="294"/>
    </row>
    <row r="89" spans="1:105" s="52" customFormat="1" ht="15" customHeight="1">
      <c r="A89" s="293"/>
      <c r="B89" s="293"/>
      <c r="C89" s="293"/>
      <c r="D89" s="293"/>
      <c r="E89" s="293"/>
      <c r="F89" s="293"/>
      <c r="G89" s="293"/>
      <c r="H89" s="409" t="s">
        <v>189</v>
      </c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09"/>
      <c r="AC89" s="409"/>
      <c r="AD89" s="409"/>
      <c r="AE89" s="409"/>
      <c r="AF89" s="409"/>
      <c r="AG89" s="409"/>
      <c r="AH89" s="409"/>
      <c r="AI89" s="409"/>
      <c r="AJ89" s="409"/>
      <c r="AK89" s="409"/>
      <c r="AL89" s="409"/>
      <c r="AM89" s="409"/>
      <c r="AN89" s="409"/>
      <c r="AO89" s="409"/>
      <c r="AP89" s="409"/>
      <c r="AQ89" s="409"/>
      <c r="AR89" s="409"/>
      <c r="AS89" s="409"/>
      <c r="AT89" s="409"/>
      <c r="AU89" s="409"/>
      <c r="AV89" s="409"/>
      <c r="AW89" s="409"/>
      <c r="AX89" s="409"/>
      <c r="AY89" s="409"/>
      <c r="AZ89" s="409"/>
      <c r="BA89" s="409"/>
      <c r="BB89" s="409"/>
      <c r="BC89" s="410"/>
      <c r="BD89" s="294" t="s">
        <v>165</v>
      </c>
      <c r="BE89" s="294"/>
      <c r="BF89" s="294"/>
      <c r="BG89" s="294"/>
      <c r="BH89" s="294"/>
      <c r="BI89" s="294"/>
      <c r="BJ89" s="294"/>
      <c r="BK89" s="294"/>
      <c r="BL89" s="294"/>
      <c r="BM89" s="294"/>
      <c r="BN89" s="294"/>
      <c r="BO89" s="294"/>
      <c r="BP89" s="294"/>
      <c r="BQ89" s="294"/>
      <c r="BR89" s="294"/>
      <c r="BS89" s="294"/>
      <c r="BT89" s="294" t="s">
        <v>165</v>
      </c>
      <c r="BU89" s="294"/>
      <c r="BV89" s="294"/>
      <c r="BW89" s="294"/>
      <c r="BX89" s="294"/>
      <c r="BY89" s="294"/>
      <c r="BZ89" s="294"/>
      <c r="CA89" s="294"/>
      <c r="CB89" s="294"/>
      <c r="CC89" s="294"/>
      <c r="CD89" s="294"/>
      <c r="CE89" s="294"/>
      <c r="CF89" s="294"/>
      <c r="CG89" s="294"/>
      <c r="CH89" s="294"/>
      <c r="CI89" s="294"/>
      <c r="CJ89" s="294"/>
      <c r="CK89" s="294"/>
      <c r="CL89" s="294"/>
      <c r="CM89" s="294"/>
      <c r="CN89" s="294"/>
      <c r="CO89" s="294"/>
      <c r="CP89" s="294"/>
      <c r="CQ89" s="294"/>
      <c r="CR89" s="294"/>
      <c r="CS89" s="294"/>
      <c r="CT89" s="294"/>
      <c r="CU89" s="294"/>
      <c r="CV89" s="294"/>
      <c r="CW89" s="294"/>
      <c r="CX89" s="294"/>
      <c r="CY89" s="294"/>
      <c r="CZ89" s="294"/>
      <c r="DA89" s="294"/>
    </row>
    <row r="91" spans="1:105" s="47" customFormat="1" ht="14.25">
      <c r="A91" s="212" t="s">
        <v>221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2"/>
      <c r="BU91" s="212"/>
      <c r="BV91" s="212"/>
      <c r="BW91" s="212"/>
      <c r="BX91" s="212"/>
      <c r="BY91" s="212"/>
      <c r="BZ91" s="212"/>
      <c r="CA91" s="212"/>
      <c r="CB91" s="212"/>
      <c r="CC91" s="212"/>
      <c r="CD91" s="212"/>
      <c r="CE91" s="212"/>
      <c r="CF91" s="212"/>
      <c r="CG91" s="212"/>
      <c r="CH91" s="212"/>
      <c r="CI91" s="212"/>
      <c r="CJ91" s="212"/>
      <c r="CK91" s="212"/>
      <c r="CL91" s="212"/>
      <c r="CM91" s="212"/>
      <c r="CN91" s="212"/>
      <c r="CO91" s="212"/>
      <c r="CP91" s="212"/>
      <c r="CQ91" s="212"/>
      <c r="CR91" s="212"/>
      <c r="CS91" s="212"/>
      <c r="CT91" s="212"/>
      <c r="CU91" s="212"/>
      <c r="CV91" s="212"/>
      <c r="CW91" s="212"/>
      <c r="CX91" s="212"/>
      <c r="CY91" s="212"/>
      <c r="CZ91" s="212"/>
      <c r="DA91" s="212"/>
    </row>
    <row r="92" ht="6" customHeight="1"/>
    <row r="93" spans="1:105" s="47" customFormat="1" ht="14.25">
      <c r="A93" s="47" t="s">
        <v>183</v>
      </c>
      <c r="X93" s="413" t="s">
        <v>300</v>
      </c>
      <c r="Y93" s="413"/>
      <c r="Z93" s="413"/>
      <c r="AA93" s="413"/>
      <c r="AB93" s="413"/>
      <c r="AC93" s="413"/>
      <c r="AD93" s="413"/>
      <c r="AE93" s="413"/>
      <c r="AF93" s="413"/>
      <c r="AG93" s="413"/>
      <c r="AH93" s="413"/>
      <c r="AI93" s="413"/>
      <c r="AJ93" s="413"/>
      <c r="AK93" s="413"/>
      <c r="AL93" s="413"/>
      <c r="AM93" s="413"/>
      <c r="AN93" s="413"/>
      <c r="AO93" s="413"/>
      <c r="AP93" s="413"/>
      <c r="AQ93" s="413"/>
      <c r="AR93" s="413"/>
      <c r="AS93" s="413"/>
      <c r="AT93" s="413"/>
      <c r="AU93" s="413"/>
      <c r="AV93" s="413"/>
      <c r="AW93" s="413"/>
      <c r="AX93" s="413"/>
      <c r="AY93" s="413"/>
      <c r="AZ93" s="413"/>
      <c r="BA93" s="413"/>
      <c r="BB93" s="413"/>
      <c r="BC93" s="413"/>
      <c r="BD93" s="413"/>
      <c r="BE93" s="413"/>
      <c r="BF93" s="413"/>
      <c r="BG93" s="413"/>
      <c r="BH93" s="413"/>
      <c r="BI93" s="413"/>
      <c r="BJ93" s="413"/>
      <c r="BK93" s="413"/>
      <c r="BL93" s="413"/>
      <c r="BM93" s="413"/>
      <c r="BN93" s="413"/>
      <c r="BO93" s="413"/>
      <c r="BP93" s="413"/>
      <c r="BQ93" s="413"/>
      <c r="BR93" s="413"/>
      <c r="BS93" s="413"/>
      <c r="BT93" s="413"/>
      <c r="BU93" s="413"/>
      <c r="BV93" s="413"/>
      <c r="BW93" s="413"/>
      <c r="BX93" s="413"/>
      <c r="BY93" s="413"/>
      <c r="BZ93" s="413"/>
      <c r="CA93" s="413"/>
      <c r="CB93" s="413"/>
      <c r="CC93" s="413"/>
      <c r="CD93" s="413"/>
      <c r="CE93" s="413"/>
      <c r="CF93" s="413"/>
      <c r="CG93" s="413"/>
      <c r="CH93" s="413"/>
      <c r="CI93" s="413"/>
      <c r="CJ93" s="413"/>
      <c r="CK93" s="413"/>
      <c r="CL93" s="413"/>
      <c r="CM93" s="413"/>
      <c r="CN93" s="413"/>
      <c r="CO93" s="413"/>
      <c r="CP93" s="413"/>
      <c r="CQ93" s="413"/>
      <c r="CR93" s="413"/>
      <c r="CS93" s="413"/>
      <c r="CT93" s="413"/>
      <c r="CU93" s="413"/>
      <c r="CV93" s="413"/>
      <c r="CW93" s="413"/>
      <c r="CX93" s="413"/>
      <c r="CY93" s="413"/>
      <c r="CZ93" s="413"/>
      <c r="DA93" s="413"/>
    </row>
    <row r="94" spans="24:105" s="47" customFormat="1" ht="6" customHeight="1"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</row>
    <row r="95" spans="1:105" s="47" customFormat="1" ht="14.25">
      <c r="A95" s="414" t="s">
        <v>184</v>
      </c>
      <c r="B95" s="414"/>
      <c r="C95" s="414"/>
      <c r="D95" s="414"/>
      <c r="E95" s="414"/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4"/>
      <c r="AG95" s="414"/>
      <c r="AH95" s="414"/>
      <c r="AI95" s="414"/>
      <c r="AJ95" s="414"/>
      <c r="AK95" s="414"/>
      <c r="AL95" s="414"/>
      <c r="AM95" s="414"/>
      <c r="AN95" s="414"/>
      <c r="AO95" s="414"/>
      <c r="AP95" s="415" t="s">
        <v>313</v>
      </c>
      <c r="AQ95" s="415"/>
      <c r="AR95" s="415"/>
      <c r="AS95" s="415"/>
      <c r="AT95" s="415"/>
      <c r="AU95" s="415"/>
      <c r="AV95" s="415"/>
      <c r="AW95" s="415"/>
      <c r="AX95" s="415"/>
      <c r="AY95" s="415"/>
      <c r="AZ95" s="415"/>
      <c r="BA95" s="415"/>
      <c r="BB95" s="415"/>
      <c r="BC95" s="415"/>
      <c r="BD95" s="415"/>
      <c r="BE95" s="415"/>
      <c r="BF95" s="415"/>
      <c r="BG95" s="415"/>
      <c r="BH95" s="415"/>
      <c r="BI95" s="415"/>
      <c r="BJ95" s="415"/>
      <c r="BK95" s="415"/>
      <c r="BL95" s="415"/>
      <c r="BM95" s="415"/>
      <c r="BN95" s="415"/>
      <c r="BO95" s="415"/>
      <c r="BP95" s="415"/>
      <c r="BQ95" s="415"/>
      <c r="BR95" s="415"/>
      <c r="BS95" s="415"/>
      <c r="BT95" s="415"/>
      <c r="BU95" s="415"/>
      <c r="BV95" s="415"/>
      <c r="BW95" s="415"/>
      <c r="BX95" s="415"/>
      <c r="BY95" s="415"/>
      <c r="BZ95" s="415"/>
      <c r="CA95" s="415"/>
      <c r="CB95" s="415"/>
      <c r="CC95" s="415"/>
      <c r="CD95" s="415"/>
      <c r="CE95" s="415"/>
      <c r="CF95" s="415"/>
      <c r="CG95" s="415"/>
      <c r="CH95" s="415"/>
      <c r="CI95" s="415"/>
      <c r="CJ95" s="415"/>
      <c r="CK95" s="415"/>
      <c r="CL95" s="415"/>
      <c r="CM95" s="415"/>
      <c r="CN95" s="415"/>
      <c r="CO95" s="415"/>
      <c r="CP95" s="415"/>
      <c r="CQ95" s="415"/>
      <c r="CR95" s="415"/>
      <c r="CS95" s="415"/>
      <c r="CT95" s="415"/>
      <c r="CU95" s="415"/>
      <c r="CV95" s="415"/>
      <c r="CW95" s="415"/>
      <c r="CX95" s="415"/>
      <c r="CY95" s="415"/>
      <c r="CZ95" s="415"/>
      <c r="DA95" s="415"/>
    </row>
    <row r="96" spans="1:105" s="47" customFormat="1" ht="14.25">
      <c r="A96" s="449">
        <v>210240170</v>
      </c>
      <c r="B96" s="449"/>
      <c r="C96" s="449"/>
      <c r="D96" s="449"/>
      <c r="E96" s="449"/>
      <c r="F96" s="449"/>
      <c r="G96" s="449"/>
      <c r="H96" s="449"/>
      <c r="I96" s="449"/>
      <c r="J96" s="449"/>
      <c r="K96" s="449"/>
      <c r="L96" s="449"/>
      <c r="M96" s="449"/>
      <c r="N96" s="449"/>
      <c r="O96" s="449"/>
      <c r="P96" s="449"/>
      <c r="Q96" s="449"/>
      <c r="R96" s="449"/>
      <c r="S96" s="449"/>
      <c r="T96" s="449"/>
      <c r="U96" s="449"/>
      <c r="V96" s="449"/>
      <c r="W96" s="449"/>
      <c r="X96" s="449"/>
      <c r="Y96" s="449"/>
      <c r="Z96" s="449"/>
      <c r="AA96" s="449"/>
      <c r="AB96" s="449"/>
      <c r="AC96" s="449"/>
      <c r="AD96" s="449"/>
      <c r="AE96" s="449"/>
      <c r="AF96" s="449"/>
      <c r="AG96" s="449"/>
      <c r="AH96" s="449"/>
      <c r="AI96" s="449"/>
      <c r="AJ96" s="449"/>
      <c r="AK96" s="449"/>
      <c r="AL96" s="449"/>
      <c r="AM96" s="449"/>
      <c r="AN96" s="449"/>
      <c r="AO96" s="449"/>
      <c r="AP96" s="449"/>
      <c r="AQ96" s="449"/>
      <c r="AR96" s="449"/>
      <c r="AS96" s="449"/>
      <c r="AT96" s="449"/>
      <c r="AU96" s="449"/>
      <c r="AV96" s="449"/>
      <c r="AW96" s="449"/>
      <c r="AX96" s="449"/>
      <c r="AY96" s="449"/>
      <c r="AZ96" s="449"/>
      <c r="BA96" s="449"/>
      <c r="BB96" s="449"/>
      <c r="BC96" s="449"/>
      <c r="BD96" s="449"/>
      <c r="BE96" s="449"/>
      <c r="BF96" s="449"/>
      <c r="BG96" s="449"/>
      <c r="BH96" s="449"/>
      <c r="BI96" s="449"/>
      <c r="BJ96" s="449"/>
      <c r="BK96" s="449"/>
      <c r="BL96" s="449"/>
      <c r="BM96" s="449"/>
      <c r="BN96" s="449"/>
      <c r="BO96" s="449"/>
      <c r="BP96" s="449"/>
      <c r="BQ96" s="449"/>
      <c r="BR96" s="449"/>
      <c r="BS96" s="449"/>
      <c r="BT96" s="449"/>
      <c r="BU96" s="449"/>
      <c r="BV96" s="449"/>
      <c r="BW96" s="449"/>
      <c r="BX96" s="449"/>
      <c r="BY96" s="449"/>
      <c r="BZ96" s="449"/>
      <c r="CA96" s="449"/>
      <c r="CB96" s="449"/>
      <c r="CC96" s="449"/>
      <c r="CD96" s="449"/>
      <c r="CE96" s="449"/>
      <c r="CF96" s="449"/>
      <c r="CG96" s="449"/>
      <c r="CH96" s="449"/>
      <c r="CI96" s="449"/>
      <c r="CJ96" s="449"/>
      <c r="CK96" s="449"/>
      <c r="CL96" s="449"/>
      <c r="CM96" s="449"/>
      <c r="CN96" s="449"/>
      <c r="CO96" s="449"/>
      <c r="CP96" s="449"/>
      <c r="CQ96" s="449"/>
      <c r="CR96" s="449"/>
      <c r="CS96" s="449"/>
      <c r="CT96" s="449"/>
      <c r="CU96" s="449"/>
      <c r="CV96" s="449"/>
      <c r="CW96" s="449"/>
      <c r="CX96" s="449"/>
      <c r="CY96" s="449"/>
      <c r="CZ96" s="449"/>
      <c r="DA96" s="449"/>
    </row>
    <row r="97" ht="10.5" customHeight="1"/>
    <row r="98" spans="1:105" s="47" customFormat="1" ht="14.25">
      <c r="A98" s="212" t="s">
        <v>222</v>
      </c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  <c r="BI98" s="212"/>
      <c r="BJ98" s="212"/>
      <c r="BK98" s="212"/>
      <c r="BL98" s="212"/>
      <c r="BM98" s="212"/>
      <c r="BN98" s="212"/>
      <c r="BO98" s="212"/>
      <c r="BP98" s="212"/>
      <c r="BQ98" s="212"/>
      <c r="BR98" s="212"/>
      <c r="BS98" s="212"/>
      <c r="BT98" s="212"/>
      <c r="BU98" s="212"/>
      <c r="BV98" s="212"/>
      <c r="BW98" s="212"/>
      <c r="BX98" s="212"/>
      <c r="BY98" s="212"/>
      <c r="BZ98" s="212"/>
      <c r="CA98" s="212"/>
      <c r="CB98" s="212"/>
      <c r="CC98" s="212"/>
      <c r="CD98" s="212"/>
      <c r="CE98" s="212"/>
      <c r="CF98" s="212"/>
      <c r="CG98" s="212"/>
      <c r="CH98" s="212"/>
      <c r="CI98" s="212"/>
      <c r="CJ98" s="212"/>
      <c r="CK98" s="212"/>
      <c r="CL98" s="212"/>
      <c r="CM98" s="212"/>
      <c r="CN98" s="212"/>
      <c r="CO98" s="212"/>
      <c r="CP98" s="212"/>
      <c r="CQ98" s="212"/>
      <c r="CR98" s="212"/>
      <c r="CS98" s="212"/>
      <c r="CT98" s="212"/>
      <c r="CU98" s="212"/>
      <c r="CV98" s="212"/>
      <c r="CW98" s="212"/>
      <c r="CX98" s="212"/>
      <c r="CY98" s="212"/>
      <c r="CZ98" s="212"/>
      <c r="DA98" s="212"/>
    </row>
    <row r="99" ht="10.5" customHeight="1"/>
    <row r="100" spans="1:105" s="50" customFormat="1" ht="45" customHeight="1">
      <c r="A100" s="213" t="s">
        <v>186</v>
      </c>
      <c r="B100" s="214"/>
      <c r="C100" s="214"/>
      <c r="D100" s="214"/>
      <c r="E100" s="214"/>
      <c r="F100" s="214"/>
      <c r="G100" s="215"/>
      <c r="H100" s="213" t="s">
        <v>46</v>
      </c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5"/>
      <c r="AP100" s="213" t="s">
        <v>59</v>
      </c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5"/>
      <c r="BF100" s="213" t="s">
        <v>60</v>
      </c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5"/>
      <c r="BV100" s="213" t="s">
        <v>61</v>
      </c>
      <c r="BW100" s="214"/>
      <c r="BX100" s="214"/>
      <c r="BY100" s="214"/>
      <c r="BZ100" s="214"/>
      <c r="CA100" s="214"/>
      <c r="CB100" s="214"/>
      <c r="CC100" s="214"/>
      <c r="CD100" s="214"/>
      <c r="CE100" s="214"/>
      <c r="CF100" s="214"/>
      <c r="CG100" s="214"/>
      <c r="CH100" s="214"/>
      <c r="CI100" s="214"/>
      <c r="CJ100" s="214"/>
      <c r="CK100" s="215"/>
      <c r="CL100" s="213" t="s">
        <v>194</v>
      </c>
      <c r="CM100" s="214"/>
      <c r="CN100" s="214"/>
      <c r="CO100" s="214"/>
      <c r="CP100" s="214"/>
      <c r="CQ100" s="214"/>
      <c r="CR100" s="214"/>
      <c r="CS100" s="214"/>
      <c r="CT100" s="214"/>
      <c r="CU100" s="214"/>
      <c r="CV100" s="214"/>
      <c r="CW100" s="214"/>
      <c r="CX100" s="214"/>
      <c r="CY100" s="214"/>
      <c r="CZ100" s="214"/>
      <c r="DA100" s="215"/>
    </row>
    <row r="101" spans="1:105" s="51" customFormat="1" ht="12.75">
      <c r="A101" s="295">
        <v>1</v>
      </c>
      <c r="B101" s="295"/>
      <c r="C101" s="295"/>
      <c r="D101" s="295"/>
      <c r="E101" s="295"/>
      <c r="F101" s="295"/>
      <c r="G101" s="295"/>
      <c r="H101" s="295">
        <v>2</v>
      </c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5"/>
      <c r="AF101" s="295"/>
      <c r="AG101" s="295"/>
      <c r="AH101" s="295"/>
      <c r="AI101" s="295"/>
      <c r="AJ101" s="295"/>
      <c r="AK101" s="295"/>
      <c r="AL101" s="295"/>
      <c r="AM101" s="295"/>
      <c r="AN101" s="295"/>
      <c r="AO101" s="295"/>
      <c r="AP101" s="295">
        <v>3</v>
      </c>
      <c r="AQ101" s="295"/>
      <c r="AR101" s="295"/>
      <c r="AS101" s="295"/>
      <c r="AT101" s="295"/>
      <c r="AU101" s="295"/>
      <c r="AV101" s="295"/>
      <c r="AW101" s="295"/>
      <c r="AX101" s="295"/>
      <c r="AY101" s="295"/>
      <c r="AZ101" s="295"/>
      <c r="BA101" s="295"/>
      <c r="BB101" s="295"/>
      <c r="BC101" s="295"/>
      <c r="BD101" s="295"/>
      <c r="BE101" s="295"/>
      <c r="BF101" s="295">
        <v>4</v>
      </c>
      <c r="BG101" s="295"/>
      <c r="BH101" s="295"/>
      <c r="BI101" s="295"/>
      <c r="BJ101" s="295"/>
      <c r="BK101" s="295"/>
      <c r="BL101" s="295"/>
      <c r="BM101" s="295"/>
      <c r="BN101" s="295"/>
      <c r="BO101" s="295"/>
      <c r="BP101" s="295"/>
      <c r="BQ101" s="295"/>
      <c r="BR101" s="295"/>
      <c r="BS101" s="295"/>
      <c r="BT101" s="295"/>
      <c r="BU101" s="295"/>
      <c r="BV101" s="295">
        <v>5</v>
      </c>
      <c r="BW101" s="295"/>
      <c r="BX101" s="295"/>
      <c r="BY101" s="295"/>
      <c r="BZ101" s="295"/>
      <c r="CA101" s="295"/>
      <c r="CB101" s="295"/>
      <c r="CC101" s="295"/>
      <c r="CD101" s="295"/>
      <c r="CE101" s="295"/>
      <c r="CF101" s="295"/>
      <c r="CG101" s="295"/>
      <c r="CH101" s="295"/>
      <c r="CI101" s="295"/>
      <c r="CJ101" s="295"/>
      <c r="CK101" s="295"/>
      <c r="CL101" s="295">
        <v>6</v>
      </c>
      <c r="CM101" s="295"/>
      <c r="CN101" s="295"/>
      <c r="CO101" s="295"/>
      <c r="CP101" s="295"/>
      <c r="CQ101" s="295"/>
      <c r="CR101" s="295"/>
      <c r="CS101" s="295"/>
      <c r="CT101" s="295"/>
      <c r="CU101" s="295"/>
      <c r="CV101" s="295"/>
      <c r="CW101" s="295"/>
      <c r="CX101" s="295"/>
      <c r="CY101" s="295"/>
      <c r="CZ101" s="295"/>
      <c r="DA101" s="295"/>
    </row>
    <row r="102" spans="1:105" s="51" customFormat="1" ht="12.75">
      <c r="A102" s="450">
        <v>1111124</v>
      </c>
      <c r="B102" s="451"/>
      <c r="C102" s="451"/>
      <c r="D102" s="451"/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451"/>
      <c r="P102" s="451"/>
      <c r="Q102" s="451"/>
      <c r="R102" s="451"/>
      <c r="S102" s="451"/>
      <c r="T102" s="451"/>
      <c r="U102" s="451"/>
      <c r="V102" s="451"/>
      <c r="W102" s="451"/>
      <c r="X102" s="451"/>
      <c r="Y102" s="451"/>
      <c r="Z102" s="451"/>
      <c r="AA102" s="451"/>
      <c r="AB102" s="451"/>
      <c r="AC102" s="451"/>
      <c r="AD102" s="451"/>
      <c r="AE102" s="451"/>
      <c r="AF102" s="451"/>
      <c r="AG102" s="451"/>
      <c r="AH102" s="451"/>
      <c r="AI102" s="451"/>
      <c r="AJ102" s="451"/>
      <c r="AK102" s="451"/>
      <c r="AL102" s="451"/>
      <c r="AM102" s="451"/>
      <c r="AN102" s="451"/>
      <c r="AO102" s="451"/>
      <c r="AP102" s="451"/>
      <c r="AQ102" s="451"/>
      <c r="AR102" s="451"/>
      <c r="AS102" s="451"/>
      <c r="AT102" s="451"/>
      <c r="AU102" s="451"/>
      <c r="AV102" s="451"/>
      <c r="AW102" s="451"/>
      <c r="AX102" s="451"/>
      <c r="AY102" s="451"/>
      <c r="AZ102" s="451"/>
      <c r="BA102" s="451"/>
      <c r="BB102" s="451"/>
      <c r="BC102" s="451"/>
      <c r="BD102" s="451"/>
      <c r="BE102" s="451"/>
      <c r="BF102" s="451"/>
      <c r="BG102" s="451"/>
      <c r="BH102" s="451"/>
      <c r="BI102" s="451"/>
      <c r="BJ102" s="451"/>
      <c r="BK102" s="451"/>
      <c r="BL102" s="451"/>
      <c r="BM102" s="451"/>
      <c r="BN102" s="451"/>
      <c r="BO102" s="451"/>
      <c r="BP102" s="451"/>
      <c r="BQ102" s="451"/>
      <c r="BR102" s="451"/>
      <c r="BS102" s="451"/>
      <c r="BT102" s="451"/>
      <c r="BU102" s="451"/>
      <c r="BV102" s="451"/>
      <c r="BW102" s="451"/>
      <c r="BX102" s="451"/>
      <c r="BY102" s="451"/>
      <c r="BZ102" s="451"/>
      <c r="CA102" s="451"/>
      <c r="CB102" s="451"/>
      <c r="CC102" s="451"/>
      <c r="CD102" s="451"/>
      <c r="CE102" s="451"/>
      <c r="CF102" s="451"/>
      <c r="CG102" s="451"/>
      <c r="CH102" s="451"/>
      <c r="CI102" s="451"/>
      <c r="CJ102" s="451"/>
      <c r="CK102" s="451"/>
      <c r="CL102" s="451"/>
      <c r="CM102" s="451"/>
      <c r="CN102" s="451"/>
      <c r="CO102" s="451"/>
      <c r="CP102" s="451"/>
      <c r="CQ102" s="451"/>
      <c r="CR102" s="451"/>
      <c r="CS102" s="451"/>
      <c r="CT102" s="451"/>
      <c r="CU102" s="451"/>
      <c r="CV102" s="451"/>
      <c r="CW102" s="451"/>
      <c r="CX102" s="451"/>
      <c r="CY102" s="451"/>
      <c r="CZ102" s="451"/>
      <c r="DA102" s="452"/>
    </row>
    <row r="103" spans="1:105" s="52" customFormat="1" ht="15" customHeight="1">
      <c r="A103" s="293" t="s">
        <v>200</v>
      </c>
      <c r="B103" s="293"/>
      <c r="C103" s="293"/>
      <c r="D103" s="293"/>
      <c r="E103" s="293"/>
      <c r="F103" s="293"/>
      <c r="G103" s="293"/>
      <c r="H103" s="263" t="s">
        <v>314</v>
      </c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94">
        <v>2</v>
      </c>
      <c r="AQ103" s="294"/>
      <c r="AR103" s="294"/>
      <c r="AS103" s="294"/>
      <c r="AT103" s="294"/>
      <c r="AU103" s="294"/>
      <c r="AV103" s="294"/>
      <c r="AW103" s="294"/>
      <c r="AX103" s="294"/>
      <c r="AY103" s="294"/>
      <c r="AZ103" s="294"/>
      <c r="BA103" s="294"/>
      <c r="BB103" s="294"/>
      <c r="BC103" s="294"/>
      <c r="BD103" s="294"/>
      <c r="BE103" s="294"/>
      <c r="BF103" s="294">
        <v>12</v>
      </c>
      <c r="BG103" s="294"/>
      <c r="BH103" s="294"/>
      <c r="BI103" s="294"/>
      <c r="BJ103" s="294"/>
      <c r="BK103" s="294"/>
      <c r="BL103" s="294"/>
      <c r="BM103" s="294"/>
      <c r="BN103" s="294"/>
      <c r="BO103" s="294"/>
      <c r="BP103" s="294"/>
      <c r="BQ103" s="294"/>
      <c r="BR103" s="294"/>
      <c r="BS103" s="294"/>
      <c r="BT103" s="294"/>
      <c r="BU103" s="294"/>
      <c r="BV103" s="294">
        <v>2222.5</v>
      </c>
      <c r="BW103" s="294"/>
      <c r="BX103" s="294"/>
      <c r="BY103" s="294"/>
      <c r="BZ103" s="294"/>
      <c r="CA103" s="294"/>
      <c r="CB103" s="294"/>
      <c r="CC103" s="294"/>
      <c r="CD103" s="294"/>
      <c r="CE103" s="294"/>
      <c r="CF103" s="294"/>
      <c r="CG103" s="294"/>
      <c r="CH103" s="294"/>
      <c r="CI103" s="294"/>
      <c r="CJ103" s="294"/>
      <c r="CK103" s="294"/>
      <c r="CL103" s="453">
        <f>BF103*BV103</f>
        <v>26670</v>
      </c>
      <c r="CM103" s="453"/>
      <c r="CN103" s="453"/>
      <c r="CO103" s="453"/>
      <c r="CP103" s="453"/>
      <c r="CQ103" s="453"/>
      <c r="CR103" s="453"/>
      <c r="CS103" s="453"/>
      <c r="CT103" s="453"/>
      <c r="CU103" s="453"/>
      <c r="CV103" s="453"/>
      <c r="CW103" s="453"/>
      <c r="CX103" s="453"/>
      <c r="CY103" s="453"/>
      <c r="CZ103" s="453"/>
      <c r="DA103" s="453"/>
    </row>
    <row r="104" spans="1:105" s="52" customFormat="1" ht="15" customHeight="1">
      <c r="A104" s="293" t="s">
        <v>204</v>
      </c>
      <c r="B104" s="293"/>
      <c r="C104" s="293"/>
      <c r="D104" s="293"/>
      <c r="E104" s="293"/>
      <c r="F104" s="293"/>
      <c r="G104" s="293"/>
      <c r="H104" s="263" t="s">
        <v>315</v>
      </c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94">
        <v>1</v>
      </c>
      <c r="AQ104" s="294"/>
      <c r="AR104" s="294"/>
      <c r="AS104" s="294"/>
      <c r="AT104" s="294"/>
      <c r="AU104" s="294"/>
      <c r="AV104" s="294"/>
      <c r="AW104" s="294"/>
      <c r="AX104" s="294"/>
      <c r="AY104" s="294"/>
      <c r="AZ104" s="294"/>
      <c r="BA104" s="294"/>
      <c r="BB104" s="294"/>
      <c r="BC104" s="294"/>
      <c r="BD104" s="294"/>
      <c r="BE104" s="294"/>
      <c r="BF104" s="294">
        <v>12</v>
      </c>
      <c r="BG104" s="294"/>
      <c r="BH104" s="294"/>
      <c r="BI104" s="294"/>
      <c r="BJ104" s="294"/>
      <c r="BK104" s="294"/>
      <c r="BL104" s="294"/>
      <c r="BM104" s="294"/>
      <c r="BN104" s="294"/>
      <c r="BO104" s="294"/>
      <c r="BP104" s="294"/>
      <c r="BQ104" s="294"/>
      <c r="BR104" s="294"/>
      <c r="BS104" s="294"/>
      <c r="BT104" s="294"/>
      <c r="BU104" s="294"/>
      <c r="BV104" s="294">
        <v>3540</v>
      </c>
      <c r="BW104" s="294"/>
      <c r="BX104" s="294"/>
      <c r="BY104" s="294"/>
      <c r="BZ104" s="294"/>
      <c r="CA104" s="294"/>
      <c r="CB104" s="294"/>
      <c r="CC104" s="294"/>
      <c r="CD104" s="294"/>
      <c r="CE104" s="294"/>
      <c r="CF104" s="294"/>
      <c r="CG104" s="294"/>
      <c r="CH104" s="294"/>
      <c r="CI104" s="294"/>
      <c r="CJ104" s="294"/>
      <c r="CK104" s="294"/>
      <c r="CL104" s="453">
        <f>BF104*BV104</f>
        <v>42480</v>
      </c>
      <c r="CM104" s="453"/>
      <c r="CN104" s="453"/>
      <c r="CO104" s="453"/>
      <c r="CP104" s="453"/>
      <c r="CQ104" s="453"/>
      <c r="CR104" s="453"/>
      <c r="CS104" s="453"/>
      <c r="CT104" s="453"/>
      <c r="CU104" s="453"/>
      <c r="CV104" s="453"/>
      <c r="CW104" s="453"/>
      <c r="CX104" s="453"/>
      <c r="CY104" s="453"/>
      <c r="CZ104" s="453"/>
      <c r="DA104" s="453"/>
    </row>
    <row r="105" spans="1:105" s="52" customFormat="1" ht="15" customHeight="1">
      <c r="A105" s="293"/>
      <c r="B105" s="293"/>
      <c r="C105" s="293"/>
      <c r="D105" s="293"/>
      <c r="E105" s="293"/>
      <c r="F105" s="293"/>
      <c r="G105" s="293"/>
      <c r="H105" s="454" t="s">
        <v>223</v>
      </c>
      <c r="I105" s="455"/>
      <c r="J105" s="455"/>
      <c r="K105" s="455"/>
      <c r="L105" s="455"/>
      <c r="M105" s="455"/>
      <c r="N105" s="455"/>
      <c r="O105" s="455"/>
      <c r="P105" s="455"/>
      <c r="Q105" s="455"/>
      <c r="R105" s="455"/>
      <c r="S105" s="455"/>
      <c r="T105" s="455"/>
      <c r="U105" s="455"/>
      <c r="V105" s="455"/>
      <c r="W105" s="455"/>
      <c r="X105" s="455"/>
      <c r="Y105" s="455"/>
      <c r="Z105" s="455"/>
      <c r="AA105" s="455"/>
      <c r="AB105" s="455"/>
      <c r="AC105" s="455"/>
      <c r="AD105" s="455"/>
      <c r="AE105" s="455"/>
      <c r="AF105" s="455"/>
      <c r="AG105" s="455"/>
      <c r="AH105" s="455"/>
      <c r="AI105" s="455"/>
      <c r="AJ105" s="455"/>
      <c r="AK105" s="455"/>
      <c r="AL105" s="455"/>
      <c r="AM105" s="455"/>
      <c r="AN105" s="455"/>
      <c r="AO105" s="456"/>
      <c r="AP105" s="294" t="s">
        <v>165</v>
      </c>
      <c r="AQ105" s="294"/>
      <c r="AR105" s="294"/>
      <c r="AS105" s="294"/>
      <c r="AT105" s="294"/>
      <c r="AU105" s="294"/>
      <c r="AV105" s="294"/>
      <c r="AW105" s="294"/>
      <c r="AX105" s="294"/>
      <c r="AY105" s="294"/>
      <c r="AZ105" s="294"/>
      <c r="BA105" s="294"/>
      <c r="BB105" s="294"/>
      <c r="BC105" s="294"/>
      <c r="BD105" s="294"/>
      <c r="BE105" s="294"/>
      <c r="BF105" s="294" t="s">
        <v>165</v>
      </c>
      <c r="BG105" s="294"/>
      <c r="BH105" s="294"/>
      <c r="BI105" s="294"/>
      <c r="BJ105" s="294"/>
      <c r="BK105" s="294"/>
      <c r="BL105" s="294"/>
      <c r="BM105" s="294"/>
      <c r="BN105" s="294"/>
      <c r="BO105" s="294"/>
      <c r="BP105" s="294"/>
      <c r="BQ105" s="294"/>
      <c r="BR105" s="294"/>
      <c r="BS105" s="294"/>
      <c r="BT105" s="294"/>
      <c r="BU105" s="294"/>
      <c r="BV105" s="294" t="s">
        <v>165</v>
      </c>
      <c r="BW105" s="294"/>
      <c r="BX105" s="294"/>
      <c r="BY105" s="294"/>
      <c r="BZ105" s="294"/>
      <c r="CA105" s="294"/>
      <c r="CB105" s="294"/>
      <c r="CC105" s="294"/>
      <c r="CD105" s="294"/>
      <c r="CE105" s="294"/>
      <c r="CF105" s="294"/>
      <c r="CG105" s="294"/>
      <c r="CH105" s="294"/>
      <c r="CI105" s="294"/>
      <c r="CJ105" s="294"/>
      <c r="CK105" s="294"/>
      <c r="CL105" s="457">
        <f>SUM(CL103:CL104)</f>
        <v>69150</v>
      </c>
      <c r="CM105" s="457"/>
      <c r="CN105" s="457"/>
      <c r="CO105" s="457"/>
      <c r="CP105" s="457"/>
      <c r="CQ105" s="457"/>
      <c r="CR105" s="457"/>
      <c r="CS105" s="457"/>
      <c r="CT105" s="457"/>
      <c r="CU105" s="457"/>
      <c r="CV105" s="457"/>
      <c r="CW105" s="457"/>
      <c r="CX105" s="457"/>
      <c r="CY105" s="457"/>
      <c r="CZ105" s="457"/>
      <c r="DA105" s="457"/>
    </row>
    <row r="106" ht="10.5" customHeight="1"/>
    <row r="107" spans="1:105" s="47" customFormat="1" ht="14.25">
      <c r="A107" s="212" t="s">
        <v>224</v>
      </c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  <c r="BY107" s="212"/>
      <c r="BZ107" s="212"/>
      <c r="CA107" s="212"/>
      <c r="CB107" s="212"/>
      <c r="CC107" s="212"/>
      <c r="CD107" s="212"/>
      <c r="CE107" s="212"/>
      <c r="CF107" s="212"/>
      <c r="CG107" s="212"/>
      <c r="CH107" s="212"/>
      <c r="CI107" s="212"/>
      <c r="CJ107" s="212"/>
      <c r="CK107" s="212"/>
      <c r="CL107" s="212"/>
      <c r="CM107" s="212"/>
      <c r="CN107" s="212"/>
      <c r="CO107" s="212"/>
      <c r="CP107" s="212"/>
      <c r="CQ107" s="212"/>
      <c r="CR107" s="212"/>
      <c r="CS107" s="212"/>
      <c r="CT107" s="212"/>
      <c r="CU107" s="212"/>
      <c r="CV107" s="212"/>
      <c r="CW107" s="212"/>
      <c r="CX107" s="212"/>
      <c r="CY107" s="212"/>
      <c r="CZ107" s="212"/>
      <c r="DA107" s="212"/>
    </row>
    <row r="108" ht="10.5" customHeight="1"/>
    <row r="109" spans="1:105" s="50" customFormat="1" ht="45" customHeight="1">
      <c r="A109" s="274" t="s">
        <v>186</v>
      </c>
      <c r="B109" s="275"/>
      <c r="C109" s="275"/>
      <c r="D109" s="275"/>
      <c r="E109" s="275"/>
      <c r="F109" s="275"/>
      <c r="G109" s="276"/>
      <c r="H109" s="274" t="s">
        <v>46</v>
      </c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275"/>
      <c r="AH109" s="275"/>
      <c r="AI109" s="275"/>
      <c r="AJ109" s="275"/>
      <c r="AK109" s="275"/>
      <c r="AL109" s="275"/>
      <c r="AM109" s="275"/>
      <c r="AN109" s="275"/>
      <c r="AO109" s="275"/>
      <c r="AP109" s="275"/>
      <c r="AQ109" s="275"/>
      <c r="AR109" s="275"/>
      <c r="AS109" s="275"/>
      <c r="AT109" s="275"/>
      <c r="AU109" s="275"/>
      <c r="AV109" s="275"/>
      <c r="AW109" s="275"/>
      <c r="AX109" s="275"/>
      <c r="AY109" s="275"/>
      <c r="AZ109" s="275"/>
      <c r="BA109" s="275"/>
      <c r="BB109" s="275"/>
      <c r="BC109" s="276"/>
      <c r="BD109" s="274" t="s">
        <v>225</v>
      </c>
      <c r="BE109" s="275"/>
      <c r="BF109" s="275"/>
      <c r="BG109" s="275"/>
      <c r="BH109" s="275"/>
      <c r="BI109" s="275"/>
      <c r="BJ109" s="275"/>
      <c r="BK109" s="275"/>
      <c r="BL109" s="275"/>
      <c r="BM109" s="275"/>
      <c r="BN109" s="275"/>
      <c r="BO109" s="275"/>
      <c r="BP109" s="275"/>
      <c r="BQ109" s="275"/>
      <c r="BR109" s="275"/>
      <c r="BS109" s="276"/>
      <c r="BT109" s="274" t="s">
        <v>226</v>
      </c>
      <c r="BU109" s="275"/>
      <c r="BV109" s="275"/>
      <c r="BW109" s="275"/>
      <c r="BX109" s="275"/>
      <c r="BY109" s="275"/>
      <c r="BZ109" s="275"/>
      <c r="CA109" s="275"/>
      <c r="CB109" s="275"/>
      <c r="CC109" s="275"/>
      <c r="CD109" s="275"/>
      <c r="CE109" s="275"/>
      <c r="CF109" s="275"/>
      <c r="CG109" s="275"/>
      <c r="CH109" s="275"/>
      <c r="CI109" s="276"/>
      <c r="CJ109" s="274" t="s">
        <v>227</v>
      </c>
      <c r="CK109" s="275"/>
      <c r="CL109" s="275"/>
      <c r="CM109" s="275"/>
      <c r="CN109" s="275"/>
      <c r="CO109" s="275"/>
      <c r="CP109" s="275"/>
      <c r="CQ109" s="275"/>
      <c r="CR109" s="275"/>
      <c r="CS109" s="275"/>
      <c r="CT109" s="275"/>
      <c r="CU109" s="275"/>
      <c r="CV109" s="275"/>
      <c r="CW109" s="275"/>
      <c r="CX109" s="275"/>
      <c r="CY109" s="275"/>
      <c r="CZ109" s="275"/>
      <c r="DA109" s="276"/>
    </row>
    <row r="110" spans="1:105" s="51" customFormat="1" ht="12.75">
      <c r="A110" s="295">
        <v>1</v>
      </c>
      <c r="B110" s="295"/>
      <c r="C110" s="295"/>
      <c r="D110" s="295"/>
      <c r="E110" s="295"/>
      <c r="F110" s="295"/>
      <c r="G110" s="295"/>
      <c r="H110" s="295">
        <v>2</v>
      </c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  <c r="AA110" s="295"/>
      <c r="AB110" s="295"/>
      <c r="AC110" s="295"/>
      <c r="AD110" s="295"/>
      <c r="AE110" s="295"/>
      <c r="AF110" s="295"/>
      <c r="AG110" s="295"/>
      <c r="AH110" s="295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5"/>
      <c r="AS110" s="295"/>
      <c r="AT110" s="295"/>
      <c r="AU110" s="295"/>
      <c r="AV110" s="295"/>
      <c r="AW110" s="295"/>
      <c r="AX110" s="295"/>
      <c r="AY110" s="295"/>
      <c r="AZ110" s="295"/>
      <c r="BA110" s="295"/>
      <c r="BB110" s="295"/>
      <c r="BC110" s="295"/>
      <c r="BD110" s="295">
        <v>3</v>
      </c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5"/>
      <c r="BO110" s="295"/>
      <c r="BP110" s="295"/>
      <c r="BQ110" s="295"/>
      <c r="BR110" s="295"/>
      <c r="BS110" s="295"/>
      <c r="BT110" s="295">
        <v>4</v>
      </c>
      <c r="BU110" s="295"/>
      <c r="BV110" s="295"/>
      <c r="BW110" s="295"/>
      <c r="BX110" s="295"/>
      <c r="BY110" s="295"/>
      <c r="BZ110" s="295"/>
      <c r="CA110" s="295"/>
      <c r="CB110" s="295"/>
      <c r="CC110" s="295"/>
      <c r="CD110" s="295"/>
      <c r="CE110" s="295"/>
      <c r="CF110" s="295"/>
      <c r="CG110" s="295"/>
      <c r="CH110" s="295"/>
      <c r="CI110" s="295"/>
      <c r="CJ110" s="295">
        <v>5</v>
      </c>
      <c r="CK110" s="295"/>
      <c r="CL110" s="295"/>
      <c r="CM110" s="295"/>
      <c r="CN110" s="295"/>
      <c r="CO110" s="295"/>
      <c r="CP110" s="295"/>
      <c r="CQ110" s="295"/>
      <c r="CR110" s="295"/>
      <c r="CS110" s="295"/>
      <c r="CT110" s="295"/>
      <c r="CU110" s="295"/>
      <c r="CV110" s="295"/>
      <c r="CW110" s="295"/>
      <c r="CX110" s="295"/>
      <c r="CY110" s="295"/>
      <c r="CZ110" s="295"/>
      <c r="DA110" s="295"/>
    </row>
    <row r="111" spans="1:105" s="52" customFormat="1" ht="15" customHeight="1">
      <c r="A111" s="293"/>
      <c r="B111" s="293"/>
      <c r="C111" s="293"/>
      <c r="D111" s="293"/>
      <c r="E111" s="293"/>
      <c r="F111" s="293"/>
      <c r="G111" s="29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3"/>
      <c r="AE111" s="263"/>
      <c r="AF111" s="263"/>
      <c r="AG111" s="263"/>
      <c r="AH111" s="263"/>
      <c r="AI111" s="263"/>
      <c r="AJ111" s="263"/>
      <c r="AK111" s="263"/>
      <c r="AL111" s="263"/>
      <c r="AM111" s="263"/>
      <c r="AN111" s="263"/>
      <c r="AO111" s="263"/>
      <c r="AP111" s="263"/>
      <c r="AQ111" s="263"/>
      <c r="AR111" s="263"/>
      <c r="AS111" s="263"/>
      <c r="AT111" s="263"/>
      <c r="AU111" s="263"/>
      <c r="AV111" s="263"/>
      <c r="AW111" s="263"/>
      <c r="AX111" s="263"/>
      <c r="AY111" s="263"/>
      <c r="AZ111" s="263"/>
      <c r="BA111" s="263"/>
      <c r="BB111" s="263"/>
      <c r="BC111" s="263"/>
      <c r="BD111" s="294"/>
      <c r="BE111" s="294"/>
      <c r="BF111" s="294"/>
      <c r="BG111" s="294"/>
      <c r="BH111" s="294"/>
      <c r="BI111" s="294"/>
      <c r="BJ111" s="294"/>
      <c r="BK111" s="294"/>
      <c r="BL111" s="294"/>
      <c r="BM111" s="294"/>
      <c r="BN111" s="294"/>
      <c r="BO111" s="294"/>
      <c r="BP111" s="294"/>
      <c r="BQ111" s="294"/>
      <c r="BR111" s="294"/>
      <c r="BS111" s="294"/>
      <c r="BT111" s="294"/>
      <c r="BU111" s="294"/>
      <c r="BV111" s="294"/>
      <c r="BW111" s="294"/>
      <c r="BX111" s="294"/>
      <c r="BY111" s="294"/>
      <c r="BZ111" s="294"/>
      <c r="CA111" s="294"/>
      <c r="CB111" s="294"/>
      <c r="CC111" s="294"/>
      <c r="CD111" s="294"/>
      <c r="CE111" s="294"/>
      <c r="CF111" s="294"/>
      <c r="CG111" s="294"/>
      <c r="CH111" s="294"/>
      <c r="CI111" s="294"/>
      <c r="CJ111" s="294"/>
      <c r="CK111" s="294"/>
      <c r="CL111" s="294"/>
      <c r="CM111" s="294"/>
      <c r="CN111" s="294"/>
      <c r="CO111" s="294"/>
      <c r="CP111" s="294"/>
      <c r="CQ111" s="294"/>
      <c r="CR111" s="294"/>
      <c r="CS111" s="294"/>
      <c r="CT111" s="294"/>
      <c r="CU111" s="294"/>
      <c r="CV111" s="294"/>
      <c r="CW111" s="294"/>
      <c r="CX111" s="294"/>
      <c r="CY111" s="294"/>
      <c r="CZ111" s="294"/>
      <c r="DA111" s="294"/>
    </row>
    <row r="112" spans="1:105" s="52" customFormat="1" ht="15" customHeight="1">
      <c r="A112" s="293"/>
      <c r="B112" s="293"/>
      <c r="C112" s="293"/>
      <c r="D112" s="293"/>
      <c r="E112" s="293"/>
      <c r="F112" s="293"/>
      <c r="G112" s="29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3"/>
      <c r="AE112" s="263"/>
      <c r="AF112" s="263"/>
      <c r="AG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  <c r="AR112" s="263"/>
      <c r="AS112" s="263"/>
      <c r="AT112" s="263"/>
      <c r="AU112" s="263"/>
      <c r="AV112" s="263"/>
      <c r="AW112" s="263"/>
      <c r="AX112" s="263"/>
      <c r="AY112" s="263"/>
      <c r="AZ112" s="263"/>
      <c r="BA112" s="263"/>
      <c r="BB112" s="263"/>
      <c r="BC112" s="263"/>
      <c r="BD112" s="294"/>
      <c r="BE112" s="294"/>
      <c r="BF112" s="294"/>
      <c r="BG112" s="294"/>
      <c r="BH112" s="294"/>
      <c r="BI112" s="294"/>
      <c r="BJ112" s="294"/>
      <c r="BK112" s="294"/>
      <c r="BL112" s="294"/>
      <c r="BM112" s="294"/>
      <c r="BN112" s="294"/>
      <c r="BO112" s="294"/>
      <c r="BP112" s="294"/>
      <c r="BQ112" s="294"/>
      <c r="BR112" s="294"/>
      <c r="BS112" s="294"/>
      <c r="BT112" s="294"/>
      <c r="BU112" s="294"/>
      <c r="BV112" s="294"/>
      <c r="BW112" s="294"/>
      <c r="BX112" s="294"/>
      <c r="BY112" s="294"/>
      <c r="BZ112" s="294"/>
      <c r="CA112" s="294"/>
      <c r="CB112" s="294"/>
      <c r="CC112" s="294"/>
      <c r="CD112" s="294"/>
      <c r="CE112" s="294"/>
      <c r="CF112" s="294"/>
      <c r="CG112" s="294"/>
      <c r="CH112" s="294"/>
      <c r="CI112" s="294"/>
      <c r="CJ112" s="294"/>
      <c r="CK112" s="294"/>
      <c r="CL112" s="294"/>
      <c r="CM112" s="294"/>
      <c r="CN112" s="294"/>
      <c r="CO112" s="294"/>
      <c r="CP112" s="294"/>
      <c r="CQ112" s="294"/>
      <c r="CR112" s="294"/>
      <c r="CS112" s="294"/>
      <c r="CT112" s="294"/>
      <c r="CU112" s="294"/>
      <c r="CV112" s="294"/>
      <c r="CW112" s="294"/>
      <c r="CX112" s="294"/>
      <c r="CY112" s="294"/>
      <c r="CZ112" s="294"/>
      <c r="DA112" s="294"/>
    </row>
    <row r="113" spans="1:105" s="52" customFormat="1" ht="15" customHeight="1">
      <c r="A113" s="293"/>
      <c r="B113" s="293"/>
      <c r="C113" s="293"/>
      <c r="D113" s="293"/>
      <c r="E113" s="293"/>
      <c r="F113" s="293"/>
      <c r="G113" s="293"/>
      <c r="H113" s="409" t="s">
        <v>189</v>
      </c>
      <c r="I113" s="409"/>
      <c r="J113" s="409"/>
      <c r="K113" s="409"/>
      <c r="L113" s="409"/>
      <c r="M113" s="409"/>
      <c r="N113" s="409"/>
      <c r="O113" s="409"/>
      <c r="P113" s="409"/>
      <c r="Q113" s="409"/>
      <c r="R113" s="409"/>
      <c r="S113" s="409"/>
      <c r="T113" s="409"/>
      <c r="U113" s="409"/>
      <c r="V113" s="409"/>
      <c r="W113" s="409"/>
      <c r="X113" s="409"/>
      <c r="Y113" s="409"/>
      <c r="Z113" s="409"/>
      <c r="AA113" s="409"/>
      <c r="AB113" s="409"/>
      <c r="AC113" s="409"/>
      <c r="AD113" s="409"/>
      <c r="AE113" s="409"/>
      <c r="AF113" s="409"/>
      <c r="AG113" s="409"/>
      <c r="AH113" s="409"/>
      <c r="AI113" s="409"/>
      <c r="AJ113" s="409"/>
      <c r="AK113" s="409"/>
      <c r="AL113" s="409"/>
      <c r="AM113" s="409"/>
      <c r="AN113" s="409"/>
      <c r="AO113" s="409"/>
      <c r="AP113" s="409"/>
      <c r="AQ113" s="409"/>
      <c r="AR113" s="409"/>
      <c r="AS113" s="409"/>
      <c r="AT113" s="409"/>
      <c r="AU113" s="409"/>
      <c r="AV113" s="409"/>
      <c r="AW113" s="409"/>
      <c r="AX113" s="409"/>
      <c r="AY113" s="409"/>
      <c r="AZ113" s="409"/>
      <c r="BA113" s="409"/>
      <c r="BB113" s="409"/>
      <c r="BC113" s="410"/>
      <c r="BD113" s="294"/>
      <c r="BE113" s="294"/>
      <c r="BF113" s="294"/>
      <c r="BG113" s="294"/>
      <c r="BH113" s="294"/>
      <c r="BI113" s="294"/>
      <c r="BJ113" s="294"/>
      <c r="BK113" s="294"/>
      <c r="BL113" s="294"/>
      <c r="BM113" s="294"/>
      <c r="BN113" s="294"/>
      <c r="BO113" s="294"/>
      <c r="BP113" s="294"/>
      <c r="BQ113" s="294"/>
      <c r="BR113" s="294"/>
      <c r="BS113" s="294"/>
      <c r="BT113" s="294"/>
      <c r="BU113" s="294"/>
      <c r="BV113" s="294"/>
      <c r="BW113" s="294"/>
      <c r="BX113" s="294"/>
      <c r="BY113" s="294"/>
      <c r="BZ113" s="294"/>
      <c r="CA113" s="294"/>
      <c r="CB113" s="294"/>
      <c r="CC113" s="294"/>
      <c r="CD113" s="294"/>
      <c r="CE113" s="294"/>
      <c r="CF113" s="294"/>
      <c r="CG113" s="294"/>
      <c r="CH113" s="294"/>
      <c r="CI113" s="294"/>
      <c r="CJ113" s="294"/>
      <c r="CK113" s="294"/>
      <c r="CL113" s="294"/>
      <c r="CM113" s="294"/>
      <c r="CN113" s="294"/>
      <c r="CO113" s="294"/>
      <c r="CP113" s="294"/>
      <c r="CQ113" s="294"/>
      <c r="CR113" s="294"/>
      <c r="CS113" s="294"/>
      <c r="CT113" s="294"/>
      <c r="CU113" s="294"/>
      <c r="CV113" s="294"/>
      <c r="CW113" s="294"/>
      <c r="CX113" s="294"/>
      <c r="CY113" s="294"/>
      <c r="CZ113" s="294"/>
      <c r="DA113" s="294"/>
    </row>
    <row r="114" ht="10.5" customHeight="1"/>
    <row r="115" spans="1:105" s="47" customFormat="1" ht="14.25">
      <c r="A115" s="212" t="s">
        <v>228</v>
      </c>
      <c r="B115" s="212"/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  <c r="BI115" s="212"/>
      <c r="BJ115" s="212"/>
      <c r="BK115" s="212"/>
      <c r="BL115" s="212"/>
      <c r="BM115" s="212"/>
      <c r="BN115" s="212"/>
      <c r="BO115" s="212"/>
      <c r="BP115" s="212"/>
      <c r="BQ115" s="212"/>
      <c r="BR115" s="212"/>
      <c r="BS115" s="212"/>
      <c r="BT115" s="212"/>
      <c r="BU115" s="212"/>
      <c r="BV115" s="212"/>
      <c r="BW115" s="212"/>
      <c r="BX115" s="212"/>
      <c r="BY115" s="212"/>
      <c r="BZ115" s="212"/>
      <c r="CA115" s="212"/>
      <c r="CB115" s="212"/>
      <c r="CC115" s="212"/>
      <c r="CD115" s="212"/>
      <c r="CE115" s="212"/>
      <c r="CF115" s="212"/>
      <c r="CG115" s="212"/>
      <c r="CH115" s="212"/>
      <c r="CI115" s="212"/>
      <c r="CJ115" s="212"/>
      <c r="CK115" s="212"/>
      <c r="CL115" s="212"/>
      <c r="CM115" s="212"/>
      <c r="CN115" s="212"/>
      <c r="CO115" s="212"/>
      <c r="CP115" s="212"/>
      <c r="CQ115" s="212"/>
      <c r="CR115" s="212"/>
      <c r="CS115" s="212"/>
      <c r="CT115" s="212"/>
      <c r="CU115" s="212"/>
      <c r="CV115" s="212"/>
      <c r="CW115" s="212"/>
      <c r="CX115" s="212"/>
      <c r="CY115" s="212"/>
      <c r="CZ115" s="212"/>
      <c r="DA115" s="212"/>
    </row>
    <row r="116" ht="10.5" customHeight="1"/>
    <row r="117" spans="1:105" s="50" customFormat="1" ht="45" customHeight="1">
      <c r="A117" s="213" t="s">
        <v>186</v>
      </c>
      <c r="B117" s="214"/>
      <c r="C117" s="214"/>
      <c r="D117" s="214"/>
      <c r="E117" s="214"/>
      <c r="F117" s="214"/>
      <c r="G117" s="215"/>
      <c r="H117" s="213" t="s">
        <v>4</v>
      </c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5"/>
      <c r="AP117" s="213" t="s">
        <v>62</v>
      </c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5"/>
      <c r="BF117" s="213" t="s">
        <v>229</v>
      </c>
      <c r="BG117" s="214"/>
      <c r="BH117" s="214"/>
      <c r="BI117" s="214"/>
      <c r="BJ117" s="214"/>
      <c r="BK117" s="214"/>
      <c r="BL117" s="214"/>
      <c r="BM117" s="214"/>
      <c r="BN117" s="214"/>
      <c r="BO117" s="214"/>
      <c r="BP117" s="214"/>
      <c r="BQ117" s="214"/>
      <c r="BR117" s="214"/>
      <c r="BS117" s="214"/>
      <c r="BT117" s="214"/>
      <c r="BU117" s="215"/>
      <c r="BV117" s="213" t="s">
        <v>230</v>
      </c>
      <c r="BW117" s="214"/>
      <c r="BX117" s="214"/>
      <c r="BY117" s="214"/>
      <c r="BZ117" s="214"/>
      <c r="CA117" s="214"/>
      <c r="CB117" s="214"/>
      <c r="CC117" s="214"/>
      <c r="CD117" s="214"/>
      <c r="CE117" s="214"/>
      <c r="CF117" s="214"/>
      <c r="CG117" s="214"/>
      <c r="CH117" s="214"/>
      <c r="CI117" s="214"/>
      <c r="CJ117" s="214"/>
      <c r="CK117" s="215"/>
      <c r="CL117" s="213" t="s">
        <v>231</v>
      </c>
      <c r="CM117" s="214"/>
      <c r="CN117" s="214"/>
      <c r="CO117" s="214"/>
      <c r="CP117" s="214"/>
      <c r="CQ117" s="214"/>
      <c r="CR117" s="214"/>
      <c r="CS117" s="214"/>
      <c r="CT117" s="214"/>
      <c r="CU117" s="214"/>
      <c r="CV117" s="214"/>
      <c r="CW117" s="214"/>
      <c r="CX117" s="214"/>
      <c r="CY117" s="214"/>
      <c r="CZ117" s="214"/>
      <c r="DA117" s="215"/>
    </row>
    <row r="118" spans="1:105" s="51" customFormat="1" ht="12.75">
      <c r="A118" s="295">
        <v>1</v>
      </c>
      <c r="B118" s="295"/>
      <c r="C118" s="295"/>
      <c r="D118" s="295"/>
      <c r="E118" s="295"/>
      <c r="F118" s="295"/>
      <c r="G118" s="295"/>
      <c r="H118" s="295">
        <v>2</v>
      </c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5"/>
      <c r="AF118" s="295"/>
      <c r="AG118" s="295"/>
      <c r="AH118" s="295"/>
      <c r="AI118" s="295"/>
      <c r="AJ118" s="295"/>
      <c r="AK118" s="295"/>
      <c r="AL118" s="295"/>
      <c r="AM118" s="295"/>
      <c r="AN118" s="295"/>
      <c r="AO118" s="295"/>
      <c r="AP118" s="295">
        <v>4</v>
      </c>
      <c r="AQ118" s="295"/>
      <c r="AR118" s="295"/>
      <c r="AS118" s="295"/>
      <c r="AT118" s="295"/>
      <c r="AU118" s="295"/>
      <c r="AV118" s="295"/>
      <c r="AW118" s="295"/>
      <c r="AX118" s="295"/>
      <c r="AY118" s="295"/>
      <c r="AZ118" s="295"/>
      <c r="BA118" s="295"/>
      <c r="BB118" s="295"/>
      <c r="BC118" s="295"/>
      <c r="BD118" s="295"/>
      <c r="BE118" s="295"/>
      <c r="BF118" s="295">
        <v>5</v>
      </c>
      <c r="BG118" s="295"/>
      <c r="BH118" s="295"/>
      <c r="BI118" s="295"/>
      <c r="BJ118" s="295"/>
      <c r="BK118" s="295"/>
      <c r="BL118" s="295"/>
      <c r="BM118" s="295"/>
      <c r="BN118" s="295"/>
      <c r="BO118" s="295"/>
      <c r="BP118" s="295"/>
      <c r="BQ118" s="295"/>
      <c r="BR118" s="295"/>
      <c r="BS118" s="295"/>
      <c r="BT118" s="295"/>
      <c r="BU118" s="295"/>
      <c r="BV118" s="295">
        <v>6</v>
      </c>
      <c r="BW118" s="295"/>
      <c r="BX118" s="295"/>
      <c r="BY118" s="295"/>
      <c r="BZ118" s="295"/>
      <c r="CA118" s="295"/>
      <c r="CB118" s="295"/>
      <c r="CC118" s="295"/>
      <c r="CD118" s="295"/>
      <c r="CE118" s="295"/>
      <c r="CF118" s="295"/>
      <c r="CG118" s="295"/>
      <c r="CH118" s="295"/>
      <c r="CI118" s="295"/>
      <c r="CJ118" s="295"/>
      <c r="CK118" s="295"/>
      <c r="CL118" s="295">
        <v>6</v>
      </c>
      <c r="CM118" s="295"/>
      <c r="CN118" s="295"/>
      <c r="CO118" s="295"/>
      <c r="CP118" s="295"/>
      <c r="CQ118" s="295"/>
      <c r="CR118" s="295"/>
      <c r="CS118" s="295"/>
      <c r="CT118" s="295"/>
      <c r="CU118" s="295"/>
      <c r="CV118" s="295"/>
      <c r="CW118" s="295"/>
      <c r="CX118" s="295"/>
      <c r="CY118" s="295"/>
      <c r="CZ118" s="295"/>
      <c r="DA118" s="295"/>
    </row>
    <row r="119" spans="1:105" s="51" customFormat="1" ht="12.75">
      <c r="A119" s="450">
        <v>2130340040</v>
      </c>
      <c r="B119" s="451"/>
      <c r="C119" s="451"/>
      <c r="D119" s="451"/>
      <c r="E119" s="451"/>
      <c r="F119" s="451"/>
      <c r="G119" s="451"/>
      <c r="H119" s="451"/>
      <c r="I119" s="451"/>
      <c r="J119" s="451"/>
      <c r="K119" s="451"/>
      <c r="L119" s="451"/>
      <c r="M119" s="451"/>
      <c r="N119" s="451"/>
      <c r="O119" s="451"/>
      <c r="P119" s="451"/>
      <c r="Q119" s="451"/>
      <c r="R119" s="451"/>
      <c r="S119" s="451"/>
      <c r="T119" s="451"/>
      <c r="U119" s="451"/>
      <c r="V119" s="451"/>
      <c r="W119" s="451"/>
      <c r="X119" s="451"/>
      <c r="Y119" s="451"/>
      <c r="Z119" s="451"/>
      <c r="AA119" s="451"/>
      <c r="AB119" s="451"/>
      <c r="AC119" s="451"/>
      <c r="AD119" s="451"/>
      <c r="AE119" s="451"/>
      <c r="AF119" s="451"/>
      <c r="AG119" s="451"/>
      <c r="AH119" s="451"/>
      <c r="AI119" s="451"/>
      <c r="AJ119" s="451"/>
      <c r="AK119" s="451"/>
      <c r="AL119" s="451"/>
      <c r="AM119" s="451"/>
      <c r="AN119" s="451"/>
      <c r="AO119" s="451"/>
      <c r="AP119" s="451"/>
      <c r="AQ119" s="451"/>
      <c r="AR119" s="451"/>
      <c r="AS119" s="451"/>
      <c r="AT119" s="451"/>
      <c r="AU119" s="451"/>
      <c r="AV119" s="451"/>
      <c r="AW119" s="451"/>
      <c r="AX119" s="451"/>
      <c r="AY119" s="451"/>
      <c r="AZ119" s="451"/>
      <c r="BA119" s="451"/>
      <c r="BB119" s="451"/>
      <c r="BC119" s="451"/>
      <c r="BD119" s="451"/>
      <c r="BE119" s="451"/>
      <c r="BF119" s="451"/>
      <c r="BG119" s="451"/>
      <c r="BH119" s="451"/>
      <c r="BI119" s="451"/>
      <c r="BJ119" s="451"/>
      <c r="BK119" s="451"/>
      <c r="BL119" s="451"/>
      <c r="BM119" s="451"/>
      <c r="BN119" s="451"/>
      <c r="BO119" s="451"/>
      <c r="BP119" s="451"/>
      <c r="BQ119" s="451"/>
      <c r="BR119" s="451"/>
      <c r="BS119" s="451"/>
      <c r="BT119" s="451"/>
      <c r="BU119" s="451"/>
      <c r="BV119" s="451"/>
      <c r="BW119" s="451"/>
      <c r="BX119" s="451"/>
      <c r="BY119" s="451"/>
      <c r="BZ119" s="451"/>
      <c r="CA119" s="451"/>
      <c r="CB119" s="451"/>
      <c r="CC119" s="451"/>
      <c r="CD119" s="451"/>
      <c r="CE119" s="451"/>
      <c r="CF119" s="451"/>
      <c r="CG119" s="451"/>
      <c r="CH119" s="451"/>
      <c r="CI119" s="451"/>
      <c r="CJ119" s="451"/>
      <c r="CK119" s="451"/>
      <c r="CL119" s="451"/>
      <c r="CM119" s="451"/>
      <c r="CN119" s="451"/>
      <c r="CO119" s="451"/>
      <c r="CP119" s="451"/>
      <c r="CQ119" s="451"/>
      <c r="CR119" s="451"/>
      <c r="CS119" s="451"/>
      <c r="CT119" s="451"/>
      <c r="CU119" s="451"/>
      <c r="CV119" s="451"/>
      <c r="CW119" s="451"/>
      <c r="CX119" s="451"/>
      <c r="CY119" s="451"/>
      <c r="CZ119" s="451"/>
      <c r="DA119" s="452"/>
    </row>
    <row r="120" spans="1:105" s="52" customFormat="1" ht="15" customHeight="1">
      <c r="A120" s="293" t="s">
        <v>200</v>
      </c>
      <c r="B120" s="293"/>
      <c r="C120" s="293"/>
      <c r="D120" s="293"/>
      <c r="E120" s="293"/>
      <c r="F120" s="293"/>
      <c r="G120" s="293"/>
      <c r="H120" s="263" t="s">
        <v>316</v>
      </c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63"/>
      <c r="AG120" s="263"/>
      <c r="AH120" s="263"/>
      <c r="AI120" s="263"/>
      <c r="AJ120" s="263"/>
      <c r="AK120" s="263"/>
      <c r="AL120" s="263"/>
      <c r="AM120" s="263"/>
      <c r="AN120" s="263"/>
      <c r="AO120" s="263"/>
      <c r="AP120" s="294">
        <v>500</v>
      </c>
      <c r="AQ120" s="294"/>
      <c r="AR120" s="294"/>
      <c r="AS120" s="294"/>
      <c r="AT120" s="294"/>
      <c r="AU120" s="294"/>
      <c r="AV120" s="294"/>
      <c r="AW120" s="294"/>
      <c r="AX120" s="294"/>
      <c r="AY120" s="294"/>
      <c r="AZ120" s="294"/>
      <c r="BA120" s="294"/>
      <c r="BB120" s="294"/>
      <c r="BC120" s="294"/>
      <c r="BD120" s="294"/>
      <c r="BE120" s="294"/>
      <c r="BF120" s="294">
        <v>43.44</v>
      </c>
      <c r="BG120" s="294"/>
      <c r="BH120" s="294"/>
      <c r="BI120" s="294"/>
      <c r="BJ120" s="294"/>
      <c r="BK120" s="294"/>
      <c r="BL120" s="294"/>
      <c r="BM120" s="294"/>
      <c r="BN120" s="294"/>
      <c r="BO120" s="294"/>
      <c r="BP120" s="294"/>
      <c r="BQ120" s="294"/>
      <c r="BR120" s="294"/>
      <c r="BS120" s="294"/>
      <c r="BT120" s="294"/>
      <c r="BU120" s="294"/>
      <c r="BV120" s="294"/>
      <c r="BW120" s="294"/>
      <c r="BX120" s="294"/>
      <c r="BY120" s="294"/>
      <c r="BZ120" s="294"/>
      <c r="CA120" s="294"/>
      <c r="CB120" s="294"/>
      <c r="CC120" s="294"/>
      <c r="CD120" s="294"/>
      <c r="CE120" s="294"/>
      <c r="CF120" s="294"/>
      <c r="CG120" s="294"/>
      <c r="CH120" s="294"/>
      <c r="CI120" s="294"/>
      <c r="CJ120" s="294"/>
      <c r="CK120" s="294"/>
      <c r="CL120" s="294">
        <f>AP120*BF120</f>
        <v>21720</v>
      </c>
      <c r="CM120" s="294"/>
      <c r="CN120" s="294"/>
      <c r="CO120" s="294"/>
      <c r="CP120" s="294"/>
      <c r="CQ120" s="294"/>
      <c r="CR120" s="294"/>
      <c r="CS120" s="294"/>
      <c r="CT120" s="294"/>
      <c r="CU120" s="294"/>
      <c r="CV120" s="294"/>
      <c r="CW120" s="294"/>
      <c r="CX120" s="294"/>
      <c r="CY120" s="294"/>
      <c r="CZ120" s="294"/>
      <c r="DA120" s="294"/>
    </row>
    <row r="121" spans="1:105" s="52" customFormat="1" ht="15" customHeight="1">
      <c r="A121" s="417">
        <f>A120+1</f>
        <v>2</v>
      </c>
      <c r="B121" s="417"/>
      <c r="C121" s="417"/>
      <c r="D121" s="417"/>
      <c r="E121" s="417"/>
      <c r="F121" s="417"/>
      <c r="G121" s="417"/>
      <c r="H121" s="263" t="s">
        <v>317</v>
      </c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  <c r="AJ121" s="263"/>
      <c r="AK121" s="263"/>
      <c r="AL121" s="263"/>
      <c r="AM121" s="263"/>
      <c r="AN121" s="263"/>
      <c r="AO121" s="263"/>
      <c r="AP121" s="294">
        <v>82.8</v>
      </c>
      <c r="AQ121" s="294"/>
      <c r="AR121" s="294"/>
      <c r="AS121" s="294"/>
      <c r="AT121" s="294"/>
      <c r="AU121" s="294"/>
      <c r="AV121" s="294"/>
      <c r="AW121" s="294"/>
      <c r="AX121" s="294"/>
      <c r="AY121" s="294"/>
      <c r="AZ121" s="294"/>
      <c r="BA121" s="294"/>
      <c r="BB121" s="294"/>
      <c r="BC121" s="294"/>
      <c r="BD121" s="294"/>
      <c r="BE121" s="294"/>
      <c r="BF121" s="294">
        <v>51.26</v>
      </c>
      <c r="BG121" s="294"/>
      <c r="BH121" s="294"/>
      <c r="BI121" s="294"/>
      <c r="BJ121" s="294"/>
      <c r="BK121" s="294"/>
      <c r="BL121" s="294"/>
      <c r="BM121" s="294"/>
      <c r="BN121" s="294"/>
      <c r="BO121" s="294"/>
      <c r="BP121" s="294"/>
      <c r="BQ121" s="294"/>
      <c r="BR121" s="294"/>
      <c r="BS121" s="294"/>
      <c r="BT121" s="294"/>
      <c r="BU121" s="294"/>
      <c r="BV121" s="294"/>
      <c r="BW121" s="294"/>
      <c r="BX121" s="294"/>
      <c r="BY121" s="294"/>
      <c r="BZ121" s="294"/>
      <c r="CA121" s="294"/>
      <c r="CB121" s="294"/>
      <c r="CC121" s="294"/>
      <c r="CD121" s="294"/>
      <c r="CE121" s="294"/>
      <c r="CF121" s="294"/>
      <c r="CG121" s="294"/>
      <c r="CH121" s="294"/>
      <c r="CI121" s="294"/>
      <c r="CJ121" s="294"/>
      <c r="CK121" s="294"/>
      <c r="CL121" s="417">
        <f>AP121*BF121</f>
        <v>4244.3279999999995</v>
      </c>
      <c r="CM121" s="417"/>
      <c r="CN121" s="417"/>
      <c r="CO121" s="417"/>
      <c r="CP121" s="417"/>
      <c r="CQ121" s="417"/>
      <c r="CR121" s="417"/>
      <c r="CS121" s="417"/>
      <c r="CT121" s="417"/>
      <c r="CU121" s="417"/>
      <c r="CV121" s="417"/>
      <c r="CW121" s="417"/>
      <c r="CX121" s="417"/>
      <c r="CY121" s="417"/>
      <c r="CZ121" s="417"/>
      <c r="DA121" s="417"/>
    </row>
    <row r="122" spans="1:105" s="52" customFormat="1" ht="26.25" customHeight="1">
      <c r="A122" s="417">
        <f>A121+1</f>
        <v>3</v>
      </c>
      <c r="B122" s="417"/>
      <c r="C122" s="417"/>
      <c r="D122" s="417"/>
      <c r="E122" s="417"/>
      <c r="F122" s="417"/>
      <c r="G122" s="417"/>
      <c r="H122" s="263" t="s">
        <v>318</v>
      </c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63"/>
      <c r="AL122" s="263"/>
      <c r="AM122" s="263"/>
      <c r="AN122" s="263"/>
      <c r="AO122" s="263"/>
      <c r="AP122" s="294">
        <v>4.918</v>
      </c>
      <c r="AQ122" s="294"/>
      <c r="AR122" s="294"/>
      <c r="AS122" s="294"/>
      <c r="AT122" s="294"/>
      <c r="AU122" s="294"/>
      <c r="AV122" s="294"/>
      <c r="AW122" s="294"/>
      <c r="AX122" s="294"/>
      <c r="AY122" s="294"/>
      <c r="AZ122" s="294"/>
      <c r="BA122" s="294"/>
      <c r="BB122" s="294"/>
      <c r="BC122" s="294"/>
      <c r="BD122" s="294"/>
      <c r="BE122" s="294"/>
      <c r="BF122" s="294">
        <v>7321.14</v>
      </c>
      <c r="BG122" s="294"/>
      <c r="BH122" s="294"/>
      <c r="BI122" s="294"/>
      <c r="BJ122" s="294"/>
      <c r="BK122" s="294"/>
      <c r="BL122" s="294"/>
      <c r="BM122" s="294"/>
      <c r="BN122" s="294"/>
      <c r="BO122" s="294"/>
      <c r="BP122" s="294"/>
      <c r="BQ122" s="294"/>
      <c r="BR122" s="294"/>
      <c r="BS122" s="294"/>
      <c r="BT122" s="294"/>
      <c r="BU122" s="294"/>
      <c r="BV122" s="294"/>
      <c r="BW122" s="294"/>
      <c r="BX122" s="294"/>
      <c r="BY122" s="294"/>
      <c r="BZ122" s="294"/>
      <c r="CA122" s="294"/>
      <c r="CB122" s="294"/>
      <c r="CC122" s="294"/>
      <c r="CD122" s="294"/>
      <c r="CE122" s="294"/>
      <c r="CF122" s="294"/>
      <c r="CG122" s="294"/>
      <c r="CH122" s="294"/>
      <c r="CI122" s="294"/>
      <c r="CJ122" s="294"/>
      <c r="CK122" s="294"/>
      <c r="CL122" s="417">
        <f>AP122*BF122</f>
        <v>36005.36652</v>
      </c>
      <c r="CM122" s="417"/>
      <c r="CN122" s="417"/>
      <c r="CO122" s="417"/>
      <c r="CP122" s="417"/>
      <c r="CQ122" s="417"/>
      <c r="CR122" s="417"/>
      <c r="CS122" s="417"/>
      <c r="CT122" s="417"/>
      <c r="CU122" s="417"/>
      <c r="CV122" s="417"/>
      <c r="CW122" s="417"/>
      <c r="CX122" s="417"/>
      <c r="CY122" s="417"/>
      <c r="CZ122" s="417"/>
      <c r="DA122" s="417"/>
    </row>
    <row r="123" spans="1:105" s="52" customFormat="1" ht="15" customHeight="1">
      <c r="A123" s="417">
        <f>A122+1</f>
        <v>4</v>
      </c>
      <c r="B123" s="417"/>
      <c r="C123" s="417"/>
      <c r="D123" s="417"/>
      <c r="E123" s="417"/>
      <c r="F123" s="417"/>
      <c r="G123" s="417"/>
      <c r="H123" s="263" t="s">
        <v>319</v>
      </c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3"/>
      <c r="AG123" s="263"/>
      <c r="AH123" s="263"/>
      <c r="AI123" s="263"/>
      <c r="AJ123" s="263"/>
      <c r="AK123" s="263"/>
      <c r="AL123" s="263"/>
      <c r="AM123" s="263"/>
      <c r="AN123" s="263"/>
      <c r="AO123" s="263"/>
      <c r="AP123" s="294">
        <v>582.8</v>
      </c>
      <c r="AQ123" s="294"/>
      <c r="AR123" s="294"/>
      <c r="AS123" s="294"/>
      <c r="AT123" s="294"/>
      <c r="AU123" s="294"/>
      <c r="AV123" s="294"/>
      <c r="AW123" s="294"/>
      <c r="AX123" s="294"/>
      <c r="AY123" s="294"/>
      <c r="AZ123" s="294"/>
      <c r="BA123" s="294"/>
      <c r="BB123" s="294"/>
      <c r="BC123" s="294"/>
      <c r="BD123" s="294"/>
      <c r="BE123" s="294"/>
      <c r="BF123" s="294">
        <v>62.58</v>
      </c>
      <c r="BG123" s="294"/>
      <c r="BH123" s="294"/>
      <c r="BI123" s="294"/>
      <c r="BJ123" s="294"/>
      <c r="BK123" s="294"/>
      <c r="BL123" s="294"/>
      <c r="BM123" s="294"/>
      <c r="BN123" s="294"/>
      <c r="BO123" s="294"/>
      <c r="BP123" s="294"/>
      <c r="BQ123" s="294"/>
      <c r="BR123" s="294"/>
      <c r="BS123" s="294"/>
      <c r="BT123" s="294"/>
      <c r="BU123" s="294"/>
      <c r="BV123" s="294"/>
      <c r="BW123" s="294"/>
      <c r="BX123" s="294"/>
      <c r="BY123" s="294"/>
      <c r="BZ123" s="294"/>
      <c r="CA123" s="294"/>
      <c r="CB123" s="294"/>
      <c r="CC123" s="294"/>
      <c r="CD123" s="294"/>
      <c r="CE123" s="294"/>
      <c r="CF123" s="294"/>
      <c r="CG123" s="294"/>
      <c r="CH123" s="294"/>
      <c r="CI123" s="294"/>
      <c r="CJ123" s="294"/>
      <c r="CK123" s="294"/>
      <c r="CL123" s="417">
        <f>AP123*BF123</f>
        <v>36471.623999999996</v>
      </c>
      <c r="CM123" s="417"/>
      <c r="CN123" s="417"/>
      <c r="CO123" s="417"/>
      <c r="CP123" s="417"/>
      <c r="CQ123" s="417"/>
      <c r="CR123" s="417"/>
      <c r="CS123" s="417"/>
      <c r="CT123" s="417"/>
      <c r="CU123" s="417"/>
      <c r="CV123" s="417"/>
      <c r="CW123" s="417"/>
      <c r="CX123" s="417"/>
      <c r="CY123" s="417"/>
      <c r="CZ123" s="417"/>
      <c r="DA123" s="417"/>
    </row>
    <row r="124" spans="1:105" s="52" customFormat="1" ht="15" customHeight="1">
      <c r="A124" s="417">
        <f>A123+1</f>
        <v>5</v>
      </c>
      <c r="B124" s="417"/>
      <c r="C124" s="417"/>
      <c r="D124" s="417"/>
      <c r="E124" s="417"/>
      <c r="F124" s="417"/>
      <c r="G124" s="417"/>
      <c r="H124" s="263" t="s">
        <v>320</v>
      </c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263"/>
      <c r="AD124" s="263"/>
      <c r="AE124" s="263"/>
      <c r="AF124" s="263"/>
      <c r="AG124" s="263"/>
      <c r="AH124" s="263"/>
      <c r="AI124" s="263"/>
      <c r="AJ124" s="263"/>
      <c r="AK124" s="263"/>
      <c r="AL124" s="263"/>
      <c r="AM124" s="263"/>
      <c r="AN124" s="263"/>
      <c r="AO124" s="263"/>
      <c r="AP124" s="294">
        <v>36000</v>
      </c>
      <c r="AQ124" s="294"/>
      <c r="AR124" s="294"/>
      <c r="AS124" s="294"/>
      <c r="AT124" s="294"/>
      <c r="AU124" s="294"/>
      <c r="AV124" s="294"/>
      <c r="AW124" s="294"/>
      <c r="AX124" s="294"/>
      <c r="AY124" s="294"/>
      <c r="AZ124" s="294"/>
      <c r="BA124" s="294"/>
      <c r="BB124" s="294"/>
      <c r="BC124" s="294"/>
      <c r="BD124" s="294"/>
      <c r="BE124" s="294"/>
      <c r="BF124" s="294">
        <v>4.72</v>
      </c>
      <c r="BG124" s="294"/>
      <c r="BH124" s="294"/>
      <c r="BI124" s="294"/>
      <c r="BJ124" s="294"/>
      <c r="BK124" s="294"/>
      <c r="BL124" s="294"/>
      <c r="BM124" s="294"/>
      <c r="BN124" s="294"/>
      <c r="BO124" s="294"/>
      <c r="BP124" s="294"/>
      <c r="BQ124" s="294"/>
      <c r="BR124" s="294"/>
      <c r="BS124" s="294"/>
      <c r="BT124" s="294"/>
      <c r="BU124" s="294"/>
      <c r="BV124" s="294"/>
      <c r="BW124" s="294"/>
      <c r="BX124" s="294"/>
      <c r="BY124" s="294"/>
      <c r="BZ124" s="294"/>
      <c r="CA124" s="294"/>
      <c r="CB124" s="294"/>
      <c r="CC124" s="294"/>
      <c r="CD124" s="294"/>
      <c r="CE124" s="294"/>
      <c r="CF124" s="294"/>
      <c r="CG124" s="294"/>
      <c r="CH124" s="294"/>
      <c r="CI124" s="294"/>
      <c r="CJ124" s="294"/>
      <c r="CK124" s="294"/>
      <c r="CL124" s="294">
        <f>AP124*BF124</f>
        <v>169920</v>
      </c>
      <c r="CM124" s="294"/>
      <c r="CN124" s="294"/>
      <c r="CO124" s="294"/>
      <c r="CP124" s="294"/>
      <c r="CQ124" s="294"/>
      <c r="CR124" s="294"/>
      <c r="CS124" s="294"/>
      <c r="CT124" s="294"/>
      <c r="CU124" s="294"/>
      <c r="CV124" s="294"/>
      <c r="CW124" s="294"/>
      <c r="CX124" s="294"/>
      <c r="CY124" s="294"/>
      <c r="CZ124" s="294"/>
      <c r="DA124" s="294"/>
    </row>
    <row r="125" spans="1:105" s="52" customFormat="1" ht="15" customHeight="1">
      <c r="A125" s="417">
        <f>A124+1</f>
        <v>6</v>
      </c>
      <c r="B125" s="417"/>
      <c r="C125" s="417"/>
      <c r="D125" s="417"/>
      <c r="E125" s="417"/>
      <c r="F125" s="417"/>
      <c r="G125" s="417"/>
      <c r="H125" s="421" t="s">
        <v>321</v>
      </c>
      <c r="I125" s="421"/>
      <c r="J125" s="421"/>
      <c r="K125" s="421"/>
      <c r="L125" s="421"/>
      <c r="M125" s="421"/>
      <c r="N125" s="421"/>
      <c r="O125" s="421"/>
      <c r="P125" s="421"/>
      <c r="Q125" s="421"/>
      <c r="R125" s="421"/>
      <c r="S125" s="421"/>
      <c r="T125" s="421"/>
      <c r="U125" s="421"/>
      <c r="V125" s="421"/>
      <c r="W125" s="421"/>
      <c r="X125" s="421"/>
      <c r="Y125" s="421"/>
      <c r="Z125" s="421"/>
      <c r="AA125" s="421"/>
      <c r="AB125" s="421"/>
      <c r="AC125" s="421"/>
      <c r="AD125" s="421"/>
      <c r="AE125" s="421"/>
      <c r="AF125" s="421"/>
      <c r="AG125" s="421"/>
      <c r="AH125" s="421"/>
      <c r="AI125" s="421"/>
      <c r="AJ125" s="421"/>
      <c r="AK125" s="421"/>
      <c r="AL125" s="421"/>
      <c r="AM125" s="421"/>
      <c r="AN125" s="421"/>
      <c r="AO125" s="421"/>
      <c r="AP125" s="416">
        <f>323-6.93</f>
        <v>316.07</v>
      </c>
      <c r="AQ125" s="416"/>
      <c r="AR125" s="416"/>
      <c r="AS125" s="416"/>
      <c r="AT125" s="416"/>
      <c r="AU125" s="416"/>
      <c r="AV125" s="416"/>
      <c r="AW125" s="416"/>
      <c r="AX125" s="416"/>
      <c r="AY125" s="416"/>
      <c r="AZ125" s="416"/>
      <c r="BA125" s="416"/>
      <c r="BB125" s="416"/>
      <c r="BC125" s="416"/>
      <c r="BD125" s="416"/>
      <c r="BE125" s="416"/>
      <c r="BF125" s="416">
        <v>7321.14</v>
      </c>
      <c r="BG125" s="416"/>
      <c r="BH125" s="416"/>
      <c r="BI125" s="416"/>
      <c r="BJ125" s="416"/>
      <c r="BK125" s="416"/>
      <c r="BL125" s="416"/>
      <c r="BM125" s="416"/>
      <c r="BN125" s="416"/>
      <c r="BO125" s="416"/>
      <c r="BP125" s="416"/>
      <c r="BQ125" s="416"/>
      <c r="BR125" s="416"/>
      <c r="BS125" s="416"/>
      <c r="BT125" s="416"/>
      <c r="BU125" s="416"/>
      <c r="BV125" s="416"/>
      <c r="BW125" s="416"/>
      <c r="BX125" s="416"/>
      <c r="BY125" s="416"/>
      <c r="BZ125" s="416"/>
      <c r="CA125" s="416"/>
      <c r="CB125" s="416"/>
      <c r="CC125" s="416"/>
      <c r="CD125" s="416"/>
      <c r="CE125" s="416"/>
      <c r="CF125" s="416"/>
      <c r="CG125" s="416"/>
      <c r="CH125" s="416"/>
      <c r="CI125" s="416"/>
      <c r="CJ125" s="416"/>
      <c r="CK125" s="416"/>
      <c r="CL125" s="417">
        <v>2313987</v>
      </c>
      <c r="CM125" s="417"/>
      <c r="CN125" s="417"/>
      <c r="CO125" s="417"/>
      <c r="CP125" s="417"/>
      <c r="CQ125" s="417"/>
      <c r="CR125" s="417"/>
      <c r="CS125" s="417"/>
      <c r="CT125" s="417"/>
      <c r="CU125" s="417"/>
      <c r="CV125" s="417"/>
      <c r="CW125" s="417"/>
      <c r="CX125" s="417"/>
      <c r="CY125" s="417"/>
      <c r="CZ125" s="417"/>
      <c r="DA125" s="417"/>
    </row>
    <row r="126" spans="1:171" s="52" customFormat="1" ht="15" customHeight="1">
      <c r="A126" s="420"/>
      <c r="B126" s="420"/>
      <c r="C126" s="420"/>
      <c r="D126" s="420"/>
      <c r="E126" s="420"/>
      <c r="F126" s="420"/>
      <c r="G126" s="420"/>
      <c r="H126" s="421" t="s">
        <v>189</v>
      </c>
      <c r="I126" s="421"/>
      <c r="J126" s="421"/>
      <c r="K126" s="421"/>
      <c r="L126" s="421"/>
      <c r="M126" s="421"/>
      <c r="N126" s="421"/>
      <c r="O126" s="421"/>
      <c r="P126" s="421"/>
      <c r="Q126" s="421"/>
      <c r="R126" s="421"/>
      <c r="S126" s="421"/>
      <c r="T126" s="421"/>
      <c r="U126" s="421"/>
      <c r="V126" s="421"/>
      <c r="W126" s="421"/>
      <c r="X126" s="421"/>
      <c r="Y126" s="421"/>
      <c r="Z126" s="421"/>
      <c r="AA126" s="421"/>
      <c r="AB126" s="421"/>
      <c r="AC126" s="421"/>
      <c r="AD126" s="421"/>
      <c r="AE126" s="421"/>
      <c r="AF126" s="421"/>
      <c r="AG126" s="421"/>
      <c r="AH126" s="421"/>
      <c r="AI126" s="421"/>
      <c r="AJ126" s="421"/>
      <c r="AK126" s="421"/>
      <c r="AL126" s="421"/>
      <c r="AM126" s="421"/>
      <c r="AN126" s="421"/>
      <c r="AO126" s="421"/>
      <c r="AP126" s="416"/>
      <c r="AQ126" s="416"/>
      <c r="AR126" s="416"/>
      <c r="AS126" s="416"/>
      <c r="AT126" s="416"/>
      <c r="AU126" s="416"/>
      <c r="AV126" s="416"/>
      <c r="AW126" s="416"/>
      <c r="AX126" s="416"/>
      <c r="AY126" s="416"/>
      <c r="AZ126" s="416"/>
      <c r="BA126" s="416"/>
      <c r="BB126" s="416"/>
      <c r="BC126" s="416"/>
      <c r="BD126" s="416"/>
      <c r="BE126" s="416"/>
      <c r="BF126" s="416"/>
      <c r="BG126" s="416"/>
      <c r="BH126" s="416"/>
      <c r="BI126" s="416"/>
      <c r="BJ126" s="416"/>
      <c r="BK126" s="416"/>
      <c r="BL126" s="416"/>
      <c r="BM126" s="416"/>
      <c r="BN126" s="416"/>
      <c r="BO126" s="416"/>
      <c r="BP126" s="416"/>
      <c r="BQ126" s="416"/>
      <c r="BR126" s="416"/>
      <c r="BS126" s="416"/>
      <c r="BT126" s="416"/>
      <c r="BU126" s="416"/>
      <c r="BV126" s="416"/>
      <c r="BW126" s="416"/>
      <c r="BX126" s="416"/>
      <c r="BY126" s="416"/>
      <c r="BZ126" s="416"/>
      <c r="CA126" s="416"/>
      <c r="CB126" s="416"/>
      <c r="CC126" s="416"/>
      <c r="CD126" s="416"/>
      <c r="CE126" s="416"/>
      <c r="CF126" s="416"/>
      <c r="CG126" s="416"/>
      <c r="CH126" s="416"/>
      <c r="CI126" s="416"/>
      <c r="CJ126" s="416"/>
      <c r="CK126" s="416"/>
      <c r="CL126" s="458">
        <f>CL120+CL121+CL122+CL123+CL124+CL125</f>
        <v>2582348.31852</v>
      </c>
      <c r="CM126" s="458"/>
      <c r="CN126" s="458"/>
      <c r="CO126" s="458"/>
      <c r="CP126" s="458"/>
      <c r="CQ126" s="458"/>
      <c r="CR126" s="458"/>
      <c r="CS126" s="458"/>
      <c r="CT126" s="458"/>
      <c r="CU126" s="458"/>
      <c r="CV126" s="458"/>
      <c r="CW126" s="458"/>
      <c r="CX126" s="458"/>
      <c r="CY126" s="458"/>
      <c r="CZ126" s="458"/>
      <c r="DA126" s="458"/>
      <c r="DT126" s="278"/>
      <c r="DU126" s="278"/>
      <c r="DV126" s="278"/>
      <c r="DW126" s="278"/>
      <c r="DX126" s="278"/>
      <c r="DY126" s="278"/>
      <c r="DZ126" s="278"/>
      <c r="EA126" s="278"/>
      <c r="EB126" s="278"/>
      <c r="EC126" s="278"/>
      <c r="ED126" s="278"/>
      <c r="EE126" s="278"/>
      <c r="EF126" s="278"/>
      <c r="EG126" s="278"/>
      <c r="EH126" s="278"/>
      <c r="EI126" s="278"/>
      <c r="EJ126" s="278"/>
      <c r="EK126" s="278"/>
      <c r="EL126" s="278"/>
      <c r="EM126" s="278"/>
      <c r="EW126" s="459"/>
      <c r="EX126" s="278"/>
      <c r="EY126" s="278"/>
      <c r="EZ126" s="278"/>
      <c r="FA126" s="278"/>
      <c r="FB126" s="278"/>
      <c r="FC126" s="278"/>
      <c r="FD126" s="278"/>
      <c r="FE126" s="278"/>
      <c r="FF126" s="278"/>
      <c r="FG126" s="278"/>
      <c r="FH126" s="278"/>
      <c r="FI126" s="278"/>
      <c r="FJ126" s="278"/>
      <c r="FK126" s="278"/>
      <c r="FL126" s="278"/>
      <c r="FM126" s="278"/>
      <c r="FN126" s="278"/>
      <c r="FO126" s="278"/>
    </row>
    <row r="127" spans="1:105" s="52" customFormat="1" ht="15" customHeight="1">
      <c r="A127" s="419"/>
      <c r="B127" s="419"/>
      <c r="C127" s="419"/>
      <c r="D127" s="419"/>
      <c r="E127" s="419"/>
      <c r="F127" s="419"/>
      <c r="G127" s="419"/>
      <c r="H127" s="291"/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  <c r="AM127" s="291"/>
      <c r="AN127" s="291"/>
      <c r="AO127" s="291"/>
      <c r="AP127" s="214">
        <v>1111114</v>
      </c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  <c r="BI127" s="214"/>
      <c r="BJ127" s="214"/>
      <c r="BK127" s="214"/>
      <c r="BL127" s="214"/>
      <c r="BM127" s="214"/>
      <c r="BN127" s="214"/>
      <c r="BO127" s="214"/>
      <c r="BP127" s="214"/>
      <c r="BQ127" s="214"/>
      <c r="BR127" s="214"/>
      <c r="BS127" s="214"/>
      <c r="BT127" s="214"/>
      <c r="BU127" s="214"/>
      <c r="BV127" s="214"/>
      <c r="BW127" s="214"/>
      <c r="BX127" s="214"/>
      <c r="BY127" s="214"/>
      <c r="BZ127" s="214"/>
      <c r="CA127" s="214"/>
      <c r="CB127" s="214"/>
      <c r="CC127" s="214"/>
      <c r="CD127" s="214"/>
      <c r="CE127" s="214"/>
      <c r="CF127" s="214"/>
      <c r="CG127" s="214"/>
      <c r="CH127" s="214"/>
      <c r="CI127" s="214"/>
      <c r="CJ127" s="214"/>
      <c r="CK127" s="214"/>
      <c r="CL127" s="214"/>
      <c r="CM127" s="214"/>
      <c r="CN127" s="214"/>
      <c r="CO127" s="214"/>
      <c r="CP127" s="214"/>
      <c r="CQ127" s="214"/>
      <c r="CR127" s="214"/>
      <c r="CS127" s="214"/>
      <c r="CT127" s="214"/>
      <c r="CU127" s="214"/>
      <c r="CV127" s="214"/>
      <c r="CW127" s="214"/>
      <c r="CX127" s="214"/>
      <c r="CY127" s="214"/>
      <c r="CZ127" s="214"/>
      <c r="DA127" s="214"/>
    </row>
    <row r="128" spans="1:105" s="52" customFormat="1" ht="15" customHeight="1">
      <c r="A128" s="417">
        <v>1</v>
      </c>
      <c r="B128" s="417"/>
      <c r="C128" s="417"/>
      <c r="D128" s="417"/>
      <c r="E128" s="417"/>
      <c r="F128" s="417"/>
      <c r="G128" s="417"/>
      <c r="H128" s="263" t="s">
        <v>316</v>
      </c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  <c r="AA128" s="263"/>
      <c r="AB128" s="263"/>
      <c r="AC128" s="263"/>
      <c r="AD128" s="263"/>
      <c r="AE128" s="263"/>
      <c r="AF128" s="263"/>
      <c r="AG128" s="263"/>
      <c r="AH128" s="263"/>
      <c r="AI128" s="263"/>
      <c r="AJ128" s="263"/>
      <c r="AK128" s="263"/>
      <c r="AL128" s="263"/>
      <c r="AM128" s="263"/>
      <c r="AN128" s="263"/>
      <c r="AO128" s="263"/>
      <c r="AP128" s="294">
        <v>400</v>
      </c>
      <c r="AQ128" s="294"/>
      <c r="AR128" s="294"/>
      <c r="AS128" s="294"/>
      <c r="AT128" s="294"/>
      <c r="AU128" s="294"/>
      <c r="AV128" s="294"/>
      <c r="AW128" s="294"/>
      <c r="AX128" s="294"/>
      <c r="AY128" s="294"/>
      <c r="AZ128" s="294"/>
      <c r="BA128" s="294"/>
      <c r="BB128" s="294"/>
      <c r="BC128" s="294"/>
      <c r="BD128" s="294"/>
      <c r="BE128" s="294"/>
      <c r="BF128" s="294">
        <v>46.48</v>
      </c>
      <c r="BG128" s="294"/>
      <c r="BH128" s="294"/>
      <c r="BI128" s="294"/>
      <c r="BJ128" s="294"/>
      <c r="BK128" s="294"/>
      <c r="BL128" s="294"/>
      <c r="BM128" s="294"/>
      <c r="BN128" s="294"/>
      <c r="BO128" s="294"/>
      <c r="BP128" s="294"/>
      <c r="BQ128" s="294"/>
      <c r="BR128" s="294"/>
      <c r="BS128" s="294"/>
      <c r="BT128" s="294"/>
      <c r="BU128" s="294"/>
      <c r="BV128" s="294"/>
      <c r="BW128" s="294"/>
      <c r="BX128" s="294"/>
      <c r="BY128" s="294"/>
      <c r="BZ128" s="294"/>
      <c r="CA128" s="294"/>
      <c r="CB128" s="294"/>
      <c r="CC128" s="294"/>
      <c r="CD128" s="294"/>
      <c r="CE128" s="294"/>
      <c r="CF128" s="294"/>
      <c r="CG128" s="294"/>
      <c r="CH128" s="294"/>
      <c r="CI128" s="294"/>
      <c r="CJ128" s="294"/>
      <c r="CK128" s="294"/>
      <c r="CL128" s="294">
        <f>AP128*BF128</f>
        <v>18592</v>
      </c>
      <c r="CM128" s="294"/>
      <c r="CN128" s="294"/>
      <c r="CO128" s="294"/>
      <c r="CP128" s="294"/>
      <c r="CQ128" s="294"/>
      <c r="CR128" s="294"/>
      <c r="CS128" s="294"/>
      <c r="CT128" s="294"/>
      <c r="CU128" s="294"/>
      <c r="CV128" s="294"/>
      <c r="CW128" s="294"/>
      <c r="CX128" s="294"/>
      <c r="CY128" s="294"/>
      <c r="CZ128" s="294"/>
      <c r="DA128" s="294"/>
    </row>
    <row r="129" spans="1:105" s="52" customFormat="1" ht="15" customHeight="1">
      <c r="A129" s="417">
        <f>A128+1</f>
        <v>2</v>
      </c>
      <c r="B129" s="417"/>
      <c r="C129" s="417"/>
      <c r="D129" s="417"/>
      <c r="E129" s="417"/>
      <c r="F129" s="417"/>
      <c r="G129" s="417"/>
      <c r="H129" s="263" t="s">
        <v>317</v>
      </c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3"/>
      <c r="AC129" s="263"/>
      <c r="AD129" s="263"/>
      <c r="AE129" s="263"/>
      <c r="AF129" s="263"/>
      <c r="AG129" s="263"/>
      <c r="AH129" s="263"/>
      <c r="AI129" s="263"/>
      <c r="AJ129" s="263"/>
      <c r="AK129" s="263"/>
      <c r="AL129" s="263"/>
      <c r="AM129" s="263"/>
      <c r="AN129" s="263"/>
      <c r="AO129" s="263"/>
      <c r="AP129" s="294">
        <v>50</v>
      </c>
      <c r="AQ129" s="294"/>
      <c r="AR129" s="294"/>
      <c r="AS129" s="294"/>
      <c r="AT129" s="294"/>
      <c r="AU129" s="294"/>
      <c r="AV129" s="294"/>
      <c r="AW129" s="294"/>
      <c r="AX129" s="294"/>
      <c r="AY129" s="294"/>
      <c r="AZ129" s="294"/>
      <c r="BA129" s="294"/>
      <c r="BB129" s="294"/>
      <c r="BC129" s="294"/>
      <c r="BD129" s="294"/>
      <c r="BE129" s="294"/>
      <c r="BF129" s="294">
        <v>54.85</v>
      </c>
      <c r="BG129" s="294"/>
      <c r="BH129" s="294"/>
      <c r="BI129" s="294"/>
      <c r="BJ129" s="294"/>
      <c r="BK129" s="294"/>
      <c r="BL129" s="294"/>
      <c r="BM129" s="294"/>
      <c r="BN129" s="294"/>
      <c r="BO129" s="294"/>
      <c r="BP129" s="294"/>
      <c r="BQ129" s="294"/>
      <c r="BR129" s="294"/>
      <c r="BS129" s="294"/>
      <c r="BT129" s="294"/>
      <c r="BU129" s="294"/>
      <c r="BV129" s="294"/>
      <c r="BW129" s="294"/>
      <c r="BX129" s="294"/>
      <c r="BY129" s="294"/>
      <c r="BZ129" s="294"/>
      <c r="CA129" s="294"/>
      <c r="CB129" s="294"/>
      <c r="CC129" s="294"/>
      <c r="CD129" s="294"/>
      <c r="CE129" s="294"/>
      <c r="CF129" s="294"/>
      <c r="CG129" s="294"/>
      <c r="CH129" s="294"/>
      <c r="CI129" s="294"/>
      <c r="CJ129" s="294"/>
      <c r="CK129" s="294"/>
      <c r="CL129" s="417">
        <f>AP129*BF129</f>
        <v>2742.5</v>
      </c>
      <c r="CM129" s="417"/>
      <c r="CN129" s="417"/>
      <c r="CO129" s="417"/>
      <c r="CP129" s="417"/>
      <c r="CQ129" s="417"/>
      <c r="CR129" s="417"/>
      <c r="CS129" s="417"/>
      <c r="CT129" s="417"/>
      <c r="CU129" s="417"/>
      <c r="CV129" s="417"/>
      <c r="CW129" s="417"/>
      <c r="CX129" s="417"/>
      <c r="CY129" s="417"/>
      <c r="CZ129" s="417"/>
      <c r="DA129" s="417"/>
    </row>
    <row r="130" spans="1:105" s="52" customFormat="1" ht="26.25" customHeight="1">
      <c r="A130" s="417">
        <f>A129+1</f>
        <v>3</v>
      </c>
      <c r="B130" s="417"/>
      <c r="C130" s="417"/>
      <c r="D130" s="417"/>
      <c r="E130" s="417"/>
      <c r="F130" s="417"/>
      <c r="G130" s="417"/>
      <c r="H130" s="263" t="s">
        <v>318</v>
      </c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  <c r="AC130" s="263"/>
      <c r="AD130" s="263"/>
      <c r="AE130" s="263"/>
      <c r="AF130" s="263"/>
      <c r="AG130" s="263"/>
      <c r="AH130" s="263"/>
      <c r="AI130" s="263"/>
      <c r="AJ130" s="263"/>
      <c r="AK130" s="263"/>
      <c r="AL130" s="263"/>
      <c r="AM130" s="263"/>
      <c r="AN130" s="263"/>
      <c r="AO130" s="263"/>
      <c r="AP130" s="294">
        <v>2.97</v>
      </c>
      <c r="AQ130" s="294"/>
      <c r="AR130" s="294"/>
      <c r="AS130" s="294"/>
      <c r="AT130" s="294"/>
      <c r="AU130" s="294"/>
      <c r="AV130" s="294"/>
      <c r="AW130" s="294"/>
      <c r="AX130" s="294"/>
      <c r="AY130" s="294"/>
      <c r="AZ130" s="294"/>
      <c r="BA130" s="294"/>
      <c r="BB130" s="294"/>
      <c r="BC130" s="294"/>
      <c r="BD130" s="294"/>
      <c r="BE130" s="294"/>
      <c r="BF130" s="294">
        <v>7760.41</v>
      </c>
      <c r="BG130" s="294"/>
      <c r="BH130" s="294"/>
      <c r="BI130" s="294"/>
      <c r="BJ130" s="294"/>
      <c r="BK130" s="294"/>
      <c r="BL130" s="294"/>
      <c r="BM130" s="294"/>
      <c r="BN130" s="294"/>
      <c r="BO130" s="294"/>
      <c r="BP130" s="294"/>
      <c r="BQ130" s="294"/>
      <c r="BR130" s="294"/>
      <c r="BS130" s="294"/>
      <c r="BT130" s="294"/>
      <c r="BU130" s="294"/>
      <c r="BV130" s="294"/>
      <c r="BW130" s="294"/>
      <c r="BX130" s="294"/>
      <c r="BY130" s="294"/>
      <c r="BZ130" s="294"/>
      <c r="CA130" s="294"/>
      <c r="CB130" s="294"/>
      <c r="CC130" s="294"/>
      <c r="CD130" s="294"/>
      <c r="CE130" s="294"/>
      <c r="CF130" s="294"/>
      <c r="CG130" s="294"/>
      <c r="CH130" s="294"/>
      <c r="CI130" s="294"/>
      <c r="CJ130" s="294"/>
      <c r="CK130" s="294"/>
      <c r="CL130" s="417">
        <f>AP130*BF130</f>
        <v>23048.4177</v>
      </c>
      <c r="CM130" s="417"/>
      <c r="CN130" s="417"/>
      <c r="CO130" s="417"/>
      <c r="CP130" s="417"/>
      <c r="CQ130" s="417"/>
      <c r="CR130" s="417"/>
      <c r="CS130" s="417"/>
      <c r="CT130" s="417"/>
      <c r="CU130" s="417"/>
      <c r="CV130" s="417"/>
      <c r="CW130" s="417"/>
      <c r="CX130" s="417"/>
      <c r="CY130" s="417"/>
      <c r="CZ130" s="417"/>
      <c r="DA130" s="417"/>
    </row>
    <row r="131" spans="1:105" s="52" customFormat="1" ht="15" customHeight="1">
      <c r="A131" s="417">
        <f>A130+1</f>
        <v>4</v>
      </c>
      <c r="B131" s="417"/>
      <c r="C131" s="417"/>
      <c r="D131" s="417"/>
      <c r="E131" s="417"/>
      <c r="F131" s="417"/>
      <c r="G131" s="417"/>
      <c r="H131" s="263" t="s">
        <v>319</v>
      </c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3"/>
      <c r="AD131" s="263"/>
      <c r="AE131" s="263"/>
      <c r="AF131" s="263"/>
      <c r="AG131" s="263"/>
      <c r="AH131" s="263"/>
      <c r="AI131" s="263"/>
      <c r="AJ131" s="263"/>
      <c r="AK131" s="263"/>
      <c r="AL131" s="263"/>
      <c r="AM131" s="263"/>
      <c r="AN131" s="263"/>
      <c r="AO131" s="263"/>
      <c r="AP131" s="294">
        <v>450</v>
      </c>
      <c r="AQ131" s="294"/>
      <c r="AR131" s="294"/>
      <c r="AS131" s="294"/>
      <c r="AT131" s="294"/>
      <c r="AU131" s="294"/>
      <c r="AV131" s="294"/>
      <c r="AW131" s="294"/>
      <c r="AX131" s="294"/>
      <c r="AY131" s="294"/>
      <c r="AZ131" s="294"/>
      <c r="BA131" s="294"/>
      <c r="BB131" s="294"/>
      <c r="BC131" s="294"/>
      <c r="BD131" s="294"/>
      <c r="BE131" s="294"/>
      <c r="BF131" s="294">
        <v>65.71</v>
      </c>
      <c r="BG131" s="294"/>
      <c r="BH131" s="294"/>
      <c r="BI131" s="294"/>
      <c r="BJ131" s="294"/>
      <c r="BK131" s="294"/>
      <c r="BL131" s="294"/>
      <c r="BM131" s="294"/>
      <c r="BN131" s="294"/>
      <c r="BO131" s="294"/>
      <c r="BP131" s="294"/>
      <c r="BQ131" s="294"/>
      <c r="BR131" s="294"/>
      <c r="BS131" s="294"/>
      <c r="BT131" s="294"/>
      <c r="BU131" s="294"/>
      <c r="BV131" s="294"/>
      <c r="BW131" s="294"/>
      <c r="BX131" s="294"/>
      <c r="BY131" s="294"/>
      <c r="BZ131" s="294"/>
      <c r="CA131" s="294"/>
      <c r="CB131" s="294"/>
      <c r="CC131" s="294"/>
      <c r="CD131" s="294"/>
      <c r="CE131" s="294"/>
      <c r="CF131" s="294"/>
      <c r="CG131" s="294"/>
      <c r="CH131" s="294"/>
      <c r="CI131" s="294"/>
      <c r="CJ131" s="294"/>
      <c r="CK131" s="294"/>
      <c r="CL131" s="417">
        <f>AP131*BF131</f>
        <v>29569.499999999996</v>
      </c>
      <c r="CM131" s="417"/>
      <c r="CN131" s="417"/>
      <c r="CO131" s="417"/>
      <c r="CP131" s="417"/>
      <c r="CQ131" s="417"/>
      <c r="CR131" s="417"/>
      <c r="CS131" s="417"/>
      <c r="CT131" s="417"/>
      <c r="CU131" s="417"/>
      <c r="CV131" s="417"/>
      <c r="CW131" s="417"/>
      <c r="CX131" s="417"/>
      <c r="CY131" s="417"/>
      <c r="CZ131" s="417"/>
      <c r="DA131" s="417"/>
    </row>
    <row r="132" spans="1:105" s="52" customFormat="1" ht="15" customHeight="1">
      <c r="A132" s="417">
        <f>A131+1</f>
        <v>5</v>
      </c>
      <c r="B132" s="417"/>
      <c r="C132" s="417"/>
      <c r="D132" s="417"/>
      <c r="E132" s="417"/>
      <c r="F132" s="417"/>
      <c r="G132" s="417"/>
      <c r="H132" s="263" t="s">
        <v>320</v>
      </c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  <c r="AF132" s="263"/>
      <c r="AG132" s="263"/>
      <c r="AH132" s="263"/>
      <c r="AI132" s="263"/>
      <c r="AJ132" s="263"/>
      <c r="AK132" s="263"/>
      <c r="AL132" s="263"/>
      <c r="AM132" s="263"/>
      <c r="AN132" s="263"/>
      <c r="AO132" s="263"/>
      <c r="AP132" s="294">
        <v>23000</v>
      </c>
      <c r="AQ132" s="294"/>
      <c r="AR132" s="294"/>
      <c r="AS132" s="294"/>
      <c r="AT132" s="294"/>
      <c r="AU132" s="294"/>
      <c r="AV132" s="294"/>
      <c r="AW132" s="294"/>
      <c r="AX132" s="294"/>
      <c r="AY132" s="294"/>
      <c r="AZ132" s="294"/>
      <c r="BA132" s="294"/>
      <c r="BB132" s="294"/>
      <c r="BC132" s="294"/>
      <c r="BD132" s="294"/>
      <c r="BE132" s="294"/>
      <c r="BF132" s="294">
        <v>4.86</v>
      </c>
      <c r="BG132" s="294"/>
      <c r="BH132" s="294"/>
      <c r="BI132" s="294"/>
      <c r="BJ132" s="294"/>
      <c r="BK132" s="294"/>
      <c r="BL132" s="294"/>
      <c r="BM132" s="294"/>
      <c r="BN132" s="294"/>
      <c r="BO132" s="294"/>
      <c r="BP132" s="294"/>
      <c r="BQ132" s="294"/>
      <c r="BR132" s="294"/>
      <c r="BS132" s="294"/>
      <c r="BT132" s="294"/>
      <c r="BU132" s="294"/>
      <c r="BV132" s="294"/>
      <c r="BW132" s="294"/>
      <c r="BX132" s="294"/>
      <c r="BY132" s="294"/>
      <c r="BZ132" s="294"/>
      <c r="CA132" s="294"/>
      <c r="CB132" s="294"/>
      <c r="CC132" s="294"/>
      <c r="CD132" s="294"/>
      <c r="CE132" s="294"/>
      <c r="CF132" s="294"/>
      <c r="CG132" s="294"/>
      <c r="CH132" s="294"/>
      <c r="CI132" s="294"/>
      <c r="CJ132" s="294"/>
      <c r="CK132" s="294"/>
      <c r="CL132" s="417">
        <f>AP132*BF132</f>
        <v>111780.00000000001</v>
      </c>
      <c r="CM132" s="417"/>
      <c r="CN132" s="417"/>
      <c r="CO132" s="417"/>
      <c r="CP132" s="417"/>
      <c r="CQ132" s="417"/>
      <c r="CR132" s="417"/>
      <c r="CS132" s="417"/>
      <c r="CT132" s="417"/>
      <c r="CU132" s="417"/>
      <c r="CV132" s="417"/>
      <c r="CW132" s="417"/>
      <c r="CX132" s="417"/>
      <c r="CY132" s="417"/>
      <c r="CZ132" s="417"/>
      <c r="DA132" s="417"/>
    </row>
    <row r="133" spans="1:105" s="52" customFormat="1" ht="15" customHeight="1">
      <c r="A133" s="417">
        <f>A132+1</f>
        <v>6</v>
      </c>
      <c r="B133" s="417"/>
      <c r="C133" s="417"/>
      <c r="D133" s="417"/>
      <c r="E133" s="417"/>
      <c r="F133" s="417"/>
      <c r="G133" s="417"/>
      <c r="H133" s="421" t="s">
        <v>321</v>
      </c>
      <c r="I133" s="421"/>
      <c r="J133" s="421"/>
      <c r="K133" s="421"/>
      <c r="L133" s="421"/>
      <c r="M133" s="421"/>
      <c r="N133" s="421"/>
      <c r="O133" s="421"/>
      <c r="P133" s="421"/>
      <c r="Q133" s="421"/>
      <c r="R133" s="421"/>
      <c r="S133" s="421"/>
      <c r="T133" s="421"/>
      <c r="U133" s="421"/>
      <c r="V133" s="421"/>
      <c r="W133" s="421"/>
      <c r="X133" s="421"/>
      <c r="Y133" s="421"/>
      <c r="Z133" s="421"/>
      <c r="AA133" s="421"/>
      <c r="AB133" s="421"/>
      <c r="AC133" s="421"/>
      <c r="AD133" s="421"/>
      <c r="AE133" s="421"/>
      <c r="AF133" s="421"/>
      <c r="AG133" s="421"/>
      <c r="AH133" s="421"/>
      <c r="AI133" s="421"/>
      <c r="AJ133" s="421"/>
      <c r="AK133" s="421"/>
      <c r="AL133" s="421"/>
      <c r="AM133" s="421"/>
      <c r="AN133" s="421"/>
      <c r="AO133" s="421"/>
      <c r="AP133" s="416">
        <v>226.93</v>
      </c>
      <c r="AQ133" s="416"/>
      <c r="AR133" s="416"/>
      <c r="AS133" s="416"/>
      <c r="AT133" s="416"/>
      <c r="AU133" s="416"/>
      <c r="AV133" s="416"/>
      <c r="AW133" s="416"/>
      <c r="AX133" s="416"/>
      <c r="AY133" s="416"/>
      <c r="AZ133" s="416"/>
      <c r="BA133" s="416"/>
      <c r="BB133" s="416"/>
      <c r="BC133" s="416"/>
      <c r="BD133" s="416"/>
      <c r="BE133" s="416"/>
      <c r="BF133" s="416">
        <v>9252.35</v>
      </c>
      <c r="BG133" s="416"/>
      <c r="BH133" s="416"/>
      <c r="BI133" s="416"/>
      <c r="BJ133" s="416"/>
      <c r="BK133" s="416"/>
      <c r="BL133" s="416"/>
      <c r="BM133" s="416"/>
      <c r="BN133" s="416"/>
      <c r="BO133" s="416"/>
      <c r="BP133" s="416"/>
      <c r="BQ133" s="416"/>
      <c r="BR133" s="416"/>
      <c r="BS133" s="416"/>
      <c r="BT133" s="416"/>
      <c r="BU133" s="416"/>
      <c r="BV133" s="416"/>
      <c r="BW133" s="416"/>
      <c r="BX133" s="416"/>
      <c r="BY133" s="416"/>
      <c r="BZ133" s="416"/>
      <c r="CA133" s="416"/>
      <c r="CB133" s="416"/>
      <c r="CC133" s="416"/>
      <c r="CD133" s="416"/>
      <c r="CE133" s="416"/>
      <c r="CF133" s="416"/>
      <c r="CG133" s="416"/>
      <c r="CH133" s="416"/>
      <c r="CI133" s="416"/>
      <c r="CJ133" s="416"/>
      <c r="CK133" s="416"/>
      <c r="CL133" s="417">
        <v>2086258</v>
      </c>
      <c r="CM133" s="417"/>
      <c r="CN133" s="417"/>
      <c r="CO133" s="417"/>
      <c r="CP133" s="417"/>
      <c r="CQ133" s="417"/>
      <c r="CR133" s="417"/>
      <c r="CS133" s="417"/>
      <c r="CT133" s="417"/>
      <c r="CU133" s="417"/>
      <c r="CV133" s="417"/>
      <c r="CW133" s="417"/>
      <c r="CX133" s="417"/>
      <c r="CY133" s="417"/>
      <c r="CZ133" s="417"/>
      <c r="DA133" s="417"/>
    </row>
    <row r="134" spans="1:105" s="52" customFormat="1" ht="15" customHeight="1">
      <c r="A134" s="420"/>
      <c r="B134" s="420"/>
      <c r="C134" s="420"/>
      <c r="D134" s="420"/>
      <c r="E134" s="420"/>
      <c r="F134" s="420"/>
      <c r="G134" s="420"/>
      <c r="H134" s="263" t="s">
        <v>189</v>
      </c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63"/>
      <c r="AF134" s="263"/>
      <c r="AG134" s="263"/>
      <c r="AH134" s="263"/>
      <c r="AI134" s="263"/>
      <c r="AJ134" s="263"/>
      <c r="AK134" s="263"/>
      <c r="AL134" s="263"/>
      <c r="AM134" s="263"/>
      <c r="AN134" s="263"/>
      <c r="AO134" s="263"/>
      <c r="AP134" s="294"/>
      <c r="AQ134" s="294"/>
      <c r="AR134" s="294"/>
      <c r="AS134" s="294"/>
      <c r="AT134" s="294"/>
      <c r="AU134" s="294"/>
      <c r="AV134" s="294"/>
      <c r="AW134" s="294"/>
      <c r="AX134" s="294"/>
      <c r="AY134" s="294"/>
      <c r="AZ134" s="294"/>
      <c r="BA134" s="294"/>
      <c r="BB134" s="294"/>
      <c r="BC134" s="294"/>
      <c r="BD134" s="294"/>
      <c r="BE134" s="294"/>
      <c r="BF134" s="294"/>
      <c r="BG134" s="294"/>
      <c r="BH134" s="294"/>
      <c r="BI134" s="294"/>
      <c r="BJ134" s="294"/>
      <c r="BK134" s="294"/>
      <c r="BL134" s="294"/>
      <c r="BM134" s="294"/>
      <c r="BN134" s="294"/>
      <c r="BO134" s="294"/>
      <c r="BP134" s="294"/>
      <c r="BQ134" s="294"/>
      <c r="BR134" s="294"/>
      <c r="BS134" s="294"/>
      <c r="BT134" s="294"/>
      <c r="BU134" s="294"/>
      <c r="BV134" s="294"/>
      <c r="BW134" s="294"/>
      <c r="BX134" s="294"/>
      <c r="BY134" s="294"/>
      <c r="BZ134" s="294"/>
      <c r="CA134" s="294"/>
      <c r="CB134" s="294"/>
      <c r="CC134" s="294"/>
      <c r="CD134" s="294"/>
      <c r="CE134" s="294"/>
      <c r="CF134" s="294"/>
      <c r="CG134" s="294"/>
      <c r="CH134" s="294"/>
      <c r="CI134" s="294"/>
      <c r="CJ134" s="294"/>
      <c r="CK134" s="294"/>
      <c r="CL134" s="417">
        <f>CL128+CL129+CL130+CL131+CL132+CL133</f>
        <v>2271990.4177</v>
      </c>
      <c r="CM134" s="417"/>
      <c r="CN134" s="417"/>
      <c r="CO134" s="417"/>
      <c r="CP134" s="417"/>
      <c r="CQ134" s="417"/>
      <c r="CR134" s="417"/>
      <c r="CS134" s="417"/>
      <c r="CT134" s="417"/>
      <c r="CU134" s="417"/>
      <c r="CV134" s="417"/>
      <c r="CW134" s="417"/>
      <c r="CX134" s="417"/>
      <c r="CY134" s="417"/>
      <c r="CZ134" s="417"/>
      <c r="DA134" s="417"/>
    </row>
    <row r="135" spans="1:105" s="52" customFormat="1" ht="15" customHeight="1">
      <c r="A135" s="418"/>
      <c r="B135" s="418"/>
      <c r="C135" s="418"/>
      <c r="D135" s="418"/>
      <c r="E135" s="418"/>
      <c r="F135" s="418"/>
      <c r="G135" s="418"/>
      <c r="H135" s="460" t="s">
        <v>189</v>
      </c>
      <c r="I135" s="460"/>
      <c r="J135" s="460"/>
      <c r="K135" s="460"/>
      <c r="L135" s="460"/>
      <c r="M135" s="460"/>
      <c r="N135" s="460"/>
      <c r="O135" s="460"/>
      <c r="P135" s="460"/>
      <c r="Q135" s="460"/>
      <c r="R135" s="460"/>
      <c r="S135" s="460"/>
      <c r="T135" s="460"/>
      <c r="U135" s="460"/>
      <c r="V135" s="460"/>
      <c r="W135" s="460"/>
      <c r="X135" s="460"/>
      <c r="Y135" s="460"/>
      <c r="Z135" s="460"/>
      <c r="AA135" s="460"/>
      <c r="AB135" s="460"/>
      <c r="AC135" s="460"/>
      <c r="AD135" s="460"/>
      <c r="AE135" s="460"/>
      <c r="AF135" s="460"/>
      <c r="AG135" s="460"/>
      <c r="AH135" s="460"/>
      <c r="AI135" s="460"/>
      <c r="AJ135" s="460"/>
      <c r="AK135" s="460"/>
      <c r="AL135" s="460"/>
      <c r="AM135" s="460"/>
      <c r="AN135" s="460"/>
      <c r="AO135" s="460"/>
      <c r="AP135" s="294" t="s">
        <v>165</v>
      </c>
      <c r="AQ135" s="294"/>
      <c r="AR135" s="294"/>
      <c r="AS135" s="294"/>
      <c r="AT135" s="294"/>
      <c r="AU135" s="294"/>
      <c r="AV135" s="294"/>
      <c r="AW135" s="294"/>
      <c r="AX135" s="294"/>
      <c r="AY135" s="294"/>
      <c r="AZ135" s="294"/>
      <c r="BA135" s="294"/>
      <c r="BB135" s="294"/>
      <c r="BC135" s="294"/>
      <c r="BD135" s="294"/>
      <c r="BE135" s="294"/>
      <c r="BF135" s="294" t="s">
        <v>165</v>
      </c>
      <c r="BG135" s="294"/>
      <c r="BH135" s="294"/>
      <c r="BI135" s="294"/>
      <c r="BJ135" s="294"/>
      <c r="BK135" s="294"/>
      <c r="BL135" s="294"/>
      <c r="BM135" s="294"/>
      <c r="BN135" s="294"/>
      <c r="BO135" s="294"/>
      <c r="BP135" s="294"/>
      <c r="BQ135" s="294"/>
      <c r="BR135" s="294"/>
      <c r="BS135" s="294"/>
      <c r="BT135" s="294"/>
      <c r="BU135" s="294"/>
      <c r="BV135" s="294" t="s">
        <v>165</v>
      </c>
      <c r="BW135" s="294"/>
      <c r="BX135" s="294"/>
      <c r="BY135" s="294"/>
      <c r="BZ135" s="294"/>
      <c r="CA135" s="294"/>
      <c r="CB135" s="294"/>
      <c r="CC135" s="294"/>
      <c r="CD135" s="294"/>
      <c r="CE135" s="294"/>
      <c r="CF135" s="294"/>
      <c r="CG135" s="294"/>
      <c r="CH135" s="294"/>
      <c r="CI135" s="294"/>
      <c r="CJ135" s="294"/>
      <c r="CK135" s="294"/>
      <c r="CL135" s="461">
        <f>CL126+CL134</f>
        <v>4854338.73622</v>
      </c>
      <c r="CM135" s="461"/>
      <c r="CN135" s="461"/>
      <c r="CO135" s="461"/>
      <c r="CP135" s="461"/>
      <c r="CQ135" s="461"/>
      <c r="CR135" s="461"/>
      <c r="CS135" s="461"/>
      <c r="CT135" s="461"/>
      <c r="CU135" s="461"/>
      <c r="CV135" s="461"/>
      <c r="CW135" s="461"/>
      <c r="CX135" s="461"/>
      <c r="CY135" s="461"/>
      <c r="CZ135" s="461"/>
      <c r="DA135" s="461"/>
    </row>
    <row r="137" spans="1:105" s="47" customFormat="1" ht="14.25">
      <c r="A137" s="212" t="s">
        <v>232</v>
      </c>
      <c r="B137" s="212"/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  <c r="BI137" s="212"/>
      <c r="BJ137" s="212"/>
      <c r="BK137" s="212"/>
      <c r="BL137" s="212"/>
      <c r="BM137" s="212"/>
      <c r="BN137" s="212"/>
      <c r="BO137" s="212"/>
      <c r="BP137" s="212"/>
      <c r="BQ137" s="212"/>
      <c r="BR137" s="212"/>
      <c r="BS137" s="212"/>
      <c r="BT137" s="212"/>
      <c r="BU137" s="212"/>
      <c r="BV137" s="212"/>
      <c r="BW137" s="212"/>
      <c r="BX137" s="212"/>
      <c r="BY137" s="212"/>
      <c r="BZ137" s="212"/>
      <c r="CA137" s="212"/>
      <c r="CB137" s="212"/>
      <c r="CC137" s="212"/>
      <c r="CD137" s="212"/>
      <c r="CE137" s="212"/>
      <c r="CF137" s="212"/>
      <c r="CG137" s="212"/>
      <c r="CH137" s="212"/>
      <c r="CI137" s="212"/>
      <c r="CJ137" s="212"/>
      <c r="CK137" s="212"/>
      <c r="CL137" s="212"/>
      <c r="CM137" s="212"/>
      <c r="CN137" s="212"/>
      <c r="CO137" s="212"/>
      <c r="CP137" s="212"/>
      <c r="CQ137" s="212"/>
      <c r="CR137" s="212"/>
      <c r="CS137" s="212"/>
      <c r="CT137" s="212"/>
      <c r="CU137" s="212"/>
      <c r="CV137" s="212"/>
      <c r="CW137" s="212"/>
      <c r="CX137" s="212"/>
      <c r="CY137" s="212"/>
      <c r="CZ137" s="212"/>
      <c r="DA137" s="212"/>
    </row>
    <row r="138" ht="10.5" customHeight="1"/>
    <row r="139" spans="1:105" s="50" customFormat="1" ht="45" customHeight="1">
      <c r="A139" s="274" t="s">
        <v>186</v>
      </c>
      <c r="B139" s="275"/>
      <c r="C139" s="275"/>
      <c r="D139" s="275"/>
      <c r="E139" s="275"/>
      <c r="F139" s="275"/>
      <c r="G139" s="276"/>
      <c r="H139" s="274" t="s">
        <v>4</v>
      </c>
      <c r="I139" s="275"/>
      <c r="J139" s="275"/>
      <c r="K139" s="275"/>
      <c r="L139" s="275"/>
      <c r="M139" s="275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  <c r="X139" s="275"/>
      <c r="Y139" s="275"/>
      <c r="Z139" s="275"/>
      <c r="AA139" s="275"/>
      <c r="AB139" s="275"/>
      <c r="AC139" s="275"/>
      <c r="AD139" s="275"/>
      <c r="AE139" s="275"/>
      <c r="AF139" s="275"/>
      <c r="AG139" s="275"/>
      <c r="AH139" s="275"/>
      <c r="AI139" s="275"/>
      <c r="AJ139" s="275"/>
      <c r="AK139" s="275"/>
      <c r="AL139" s="275"/>
      <c r="AM139" s="275"/>
      <c r="AN139" s="275"/>
      <c r="AO139" s="275"/>
      <c r="AP139" s="275"/>
      <c r="AQ139" s="275"/>
      <c r="AR139" s="275"/>
      <c r="AS139" s="275"/>
      <c r="AT139" s="275"/>
      <c r="AU139" s="275"/>
      <c r="AV139" s="275"/>
      <c r="AW139" s="275"/>
      <c r="AX139" s="275"/>
      <c r="AY139" s="275"/>
      <c r="AZ139" s="275"/>
      <c r="BA139" s="275"/>
      <c r="BB139" s="275"/>
      <c r="BC139" s="276"/>
      <c r="BD139" s="274" t="s">
        <v>63</v>
      </c>
      <c r="BE139" s="275"/>
      <c r="BF139" s="275"/>
      <c r="BG139" s="275"/>
      <c r="BH139" s="275"/>
      <c r="BI139" s="275"/>
      <c r="BJ139" s="275"/>
      <c r="BK139" s="275"/>
      <c r="BL139" s="275"/>
      <c r="BM139" s="275"/>
      <c r="BN139" s="275"/>
      <c r="BO139" s="275"/>
      <c r="BP139" s="275"/>
      <c r="BQ139" s="275"/>
      <c r="BR139" s="275"/>
      <c r="BS139" s="276"/>
      <c r="BT139" s="274" t="s">
        <v>233</v>
      </c>
      <c r="BU139" s="275"/>
      <c r="BV139" s="275"/>
      <c r="BW139" s="275"/>
      <c r="BX139" s="275"/>
      <c r="BY139" s="275"/>
      <c r="BZ139" s="275"/>
      <c r="CA139" s="275"/>
      <c r="CB139" s="275"/>
      <c r="CC139" s="275"/>
      <c r="CD139" s="275"/>
      <c r="CE139" s="275"/>
      <c r="CF139" s="275"/>
      <c r="CG139" s="275"/>
      <c r="CH139" s="275"/>
      <c r="CI139" s="276"/>
      <c r="CJ139" s="274" t="s">
        <v>234</v>
      </c>
      <c r="CK139" s="275"/>
      <c r="CL139" s="275"/>
      <c r="CM139" s="275"/>
      <c r="CN139" s="275"/>
      <c r="CO139" s="275"/>
      <c r="CP139" s="275"/>
      <c r="CQ139" s="275"/>
      <c r="CR139" s="275"/>
      <c r="CS139" s="275"/>
      <c r="CT139" s="275"/>
      <c r="CU139" s="275"/>
      <c r="CV139" s="275"/>
      <c r="CW139" s="275"/>
      <c r="CX139" s="275"/>
      <c r="CY139" s="275"/>
      <c r="CZ139" s="275"/>
      <c r="DA139" s="276"/>
    </row>
    <row r="140" spans="1:105" s="51" customFormat="1" ht="12.75">
      <c r="A140" s="295">
        <v>1</v>
      </c>
      <c r="B140" s="295"/>
      <c r="C140" s="295"/>
      <c r="D140" s="295"/>
      <c r="E140" s="295"/>
      <c r="F140" s="295"/>
      <c r="G140" s="295"/>
      <c r="H140" s="295">
        <v>2</v>
      </c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  <c r="X140" s="295"/>
      <c r="Y140" s="295"/>
      <c r="Z140" s="295"/>
      <c r="AA140" s="295"/>
      <c r="AB140" s="295"/>
      <c r="AC140" s="295"/>
      <c r="AD140" s="295"/>
      <c r="AE140" s="295"/>
      <c r="AF140" s="295"/>
      <c r="AG140" s="295"/>
      <c r="AH140" s="295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5"/>
      <c r="AS140" s="295"/>
      <c r="AT140" s="295"/>
      <c r="AU140" s="295"/>
      <c r="AV140" s="295"/>
      <c r="AW140" s="295"/>
      <c r="AX140" s="295"/>
      <c r="AY140" s="295"/>
      <c r="AZ140" s="295"/>
      <c r="BA140" s="295"/>
      <c r="BB140" s="295"/>
      <c r="BC140" s="295"/>
      <c r="BD140" s="295">
        <v>4</v>
      </c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5"/>
      <c r="BO140" s="295"/>
      <c r="BP140" s="295"/>
      <c r="BQ140" s="295"/>
      <c r="BR140" s="295"/>
      <c r="BS140" s="295"/>
      <c r="BT140" s="295">
        <v>5</v>
      </c>
      <c r="BU140" s="295"/>
      <c r="BV140" s="295"/>
      <c r="BW140" s="295"/>
      <c r="BX140" s="295"/>
      <c r="BY140" s="295"/>
      <c r="BZ140" s="295"/>
      <c r="CA140" s="295"/>
      <c r="CB140" s="295"/>
      <c r="CC140" s="295"/>
      <c r="CD140" s="295"/>
      <c r="CE140" s="295"/>
      <c r="CF140" s="295"/>
      <c r="CG140" s="295"/>
      <c r="CH140" s="295"/>
      <c r="CI140" s="295"/>
      <c r="CJ140" s="295">
        <v>6</v>
      </c>
      <c r="CK140" s="295"/>
      <c r="CL140" s="295"/>
      <c r="CM140" s="295"/>
      <c r="CN140" s="295"/>
      <c r="CO140" s="295"/>
      <c r="CP140" s="295"/>
      <c r="CQ140" s="295"/>
      <c r="CR140" s="295"/>
      <c r="CS140" s="295"/>
      <c r="CT140" s="295"/>
      <c r="CU140" s="295"/>
      <c r="CV140" s="295"/>
      <c r="CW140" s="295"/>
      <c r="CX140" s="295"/>
      <c r="CY140" s="295"/>
      <c r="CZ140" s="295"/>
      <c r="DA140" s="295"/>
    </row>
    <row r="141" spans="1:105" s="52" customFormat="1" ht="15" customHeight="1">
      <c r="A141" s="293"/>
      <c r="B141" s="293"/>
      <c r="C141" s="293"/>
      <c r="D141" s="293"/>
      <c r="E141" s="293"/>
      <c r="F141" s="293"/>
      <c r="G141" s="29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  <c r="AC141" s="263"/>
      <c r="AD141" s="263"/>
      <c r="AE141" s="263"/>
      <c r="AF141" s="263"/>
      <c r="AG141" s="263"/>
      <c r="AH141" s="263"/>
      <c r="AI141" s="263"/>
      <c r="AJ141" s="263"/>
      <c r="AK141" s="263"/>
      <c r="AL141" s="263"/>
      <c r="AM141" s="263"/>
      <c r="AN141" s="263"/>
      <c r="AO141" s="263"/>
      <c r="AP141" s="263"/>
      <c r="AQ141" s="263"/>
      <c r="AR141" s="263"/>
      <c r="AS141" s="263"/>
      <c r="AT141" s="263"/>
      <c r="AU141" s="263"/>
      <c r="AV141" s="263"/>
      <c r="AW141" s="263"/>
      <c r="AX141" s="263"/>
      <c r="AY141" s="263"/>
      <c r="AZ141" s="263"/>
      <c r="BA141" s="263"/>
      <c r="BB141" s="263"/>
      <c r="BC141" s="263"/>
      <c r="BD141" s="294"/>
      <c r="BE141" s="294"/>
      <c r="BF141" s="294"/>
      <c r="BG141" s="294"/>
      <c r="BH141" s="294"/>
      <c r="BI141" s="294"/>
      <c r="BJ141" s="294"/>
      <c r="BK141" s="294"/>
      <c r="BL141" s="294"/>
      <c r="BM141" s="294"/>
      <c r="BN141" s="294"/>
      <c r="BO141" s="294"/>
      <c r="BP141" s="294"/>
      <c r="BQ141" s="294"/>
      <c r="BR141" s="294"/>
      <c r="BS141" s="294"/>
      <c r="BT141" s="294"/>
      <c r="BU141" s="294"/>
      <c r="BV141" s="294"/>
      <c r="BW141" s="294"/>
      <c r="BX141" s="294"/>
      <c r="BY141" s="294"/>
      <c r="BZ141" s="294"/>
      <c r="CA141" s="294"/>
      <c r="CB141" s="294"/>
      <c r="CC141" s="294"/>
      <c r="CD141" s="294"/>
      <c r="CE141" s="294"/>
      <c r="CF141" s="294"/>
      <c r="CG141" s="294"/>
      <c r="CH141" s="294"/>
      <c r="CI141" s="294"/>
      <c r="CJ141" s="294"/>
      <c r="CK141" s="294"/>
      <c r="CL141" s="294"/>
      <c r="CM141" s="294"/>
      <c r="CN141" s="294"/>
      <c r="CO141" s="294"/>
      <c r="CP141" s="294"/>
      <c r="CQ141" s="294"/>
      <c r="CR141" s="294"/>
      <c r="CS141" s="294"/>
      <c r="CT141" s="294"/>
      <c r="CU141" s="294"/>
      <c r="CV141" s="294"/>
      <c r="CW141" s="294"/>
      <c r="CX141" s="294"/>
      <c r="CY141" s="294"/>
      <c r="CZ141" s="294"/>
      <c r="DA141" s="294"/>
    </row>
    <row r="142" spans="1:105" s="52" customFormat="1" ht="15" customHeight="1">
      <c r="A142" s="293"/>
      <c r="B142" s="293"/>
      <c r="C142" s="293"/>
      <c r="D142" s="293"/>
      <c r="E142" s="293"/>
      <c r="F142" s="293"/>
      <c r="G142" s="293"/>
      <c r="H142" s="263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  <c r="Y142" s="263"/>
      <c r="Z142" s="263"/>
      <c r="AA142" s="263"/>
      <c r="AB142" s="263"/>
      <c r="AC142" s="263"/>
      <c r="AD142" s="263"/>
      <c r="AE142" s="263"/>
      <c r="AF142" s="263"/>
      <c r="AG142" s="263"/>
      <c r="AH142" s="263"/>
      <c r="AI142" s="263"/>
      <c r="AJ142" s="263"/>
      <c r="AK142" s="263"/>
      <c r="AL142" s="263"/>
      <c r="AM142" s="263"/>
      <c r="AN142" s="263"/>
      <c r="AO142" s="263"/>
      <c r="AP142" s="263"/>
      <c r="AQ142" s="263"/>
      <c r="AR142" s="263"/>
      <c r="AS142" s="263"/>
      <c r="AT142" s="263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94"/>
      <c r="BE142" s="294"/>
      <c r="BF142" s="294"/>
      <c r="BG142" s="294"/>
      <c r="BH142" s="294"/>
      <c r="BI142" s="294"/>
      <c r="BJ142" s="294"/>
      <c r="BK142" s="294"/>
      <c r="BL142" s="294"/>
      <c r="BM142" s="294"/>
      <c r="BN142" s="294"/>
      <c r="BO142" s="294"/>
      <c r="BP142" s="294"/>
      <c r="BQ142" s="294"/>
      <c r="BR142" s="294"/>
      <c r="BS142" s="294"/>
      <c r="BT142" s="294"/>
      <c r="BU142" s="294"/>
      <c r="BV142" s="294"/>
      <c r="BW142" s="294"/>
      <c r="BX142" s="294"/>
      <c r="BY142" s="294"/>
      <c r="BZ142" s="294"/>
      <c r="CA142" s="294"/>
      <c r="CB142" s="294"/>
      <c r="CC142" s="294"/>
      <c r="CD142" s="294"/>
      <c r="CE142" s="294"/>
      <c r="CF142" s="294"/>
      <c r="CG142" s="294"/>
      <c r="CH142" s="294"/>
      <c r="CI142" s="294"/>
      <c r="CJ142" s="294"/>
      <c r="CK142" s="294"/>
      <c r="CL142" s="294"/>
      <c r="CM142" s="294"/>
      <c r="CN142" s="294"/>
      <c r="CO142" s="294"/>
      <c r="CP142" s="294"/>
      <c r="CQ142" s="294"/>
      <c r="CR142" s="294"/>
      <c r="CS142" s="294"/>
      <c r="CT142" s="294"/>
      <c r="CU142" s="294"/>
      <c r="CV142" s="294"/>
      <c r="CW142" s="294"/>
      <c r="CX142" s="294"/>
      <c r="CY142" s="294"/>
      <c r="CZ142" s="294"/>
      <c r="DA142" s="294"/>
    </row>
    <row r="143" spans="1:105" s="52" customFormat="1" ht="15" customHeight="1">
      <c r="A143" s="293"/>
      <c r="B143" s="293"/>
      <c r="C143" s="293"/>
      <c r="D143" s="293"/>
      <c r="E143" s="293"/>
      <c r="F143" s="293"/>
      <c r="G143" s="293"/>
      <c r="H143" s="409" t="s">
        <v>189</v>
      </c>
      <c r="I143" s="409"/>
      <c r="J143" s="409"/>
      <c r="K143" s="409"/>
      <c r="L143" s="409"/>
      <c r="M143" s="409"/>
      <c r="N143" s="409"/>
      <c r="O143" s="409"/>
      <c r="P143" s="409"/>
      <c r="Q143" s="409"/>
      <c r="R143" s="409"/>
      <c r="S143" s="409"/>
      <c r="T143" s="409"/>
      <c r="U143" s="409"/>
      <c r="V143" s="409"/>
      <c r="W143" s="409"/>
      <c r="X143" s="409"/>
      <c r="Y143" s="409"/>
      <c r="Z143" s="409"/>
      <c r="AA143" s="409"/>
      <c r="AB143" s="409"/>
      <c r="AC143" s="409"/>
      <c r="AD143" s="409"/>
      <c r="AE143" s="409"/>
      <c r="AF143" s="409"/>
      <c r="AG143" s="409"/>
      <c r="AH143" s="409"/>
      <c r="AI143" s="409"/>
      <c r="AJ143" s="409"/>
      <c r="AK143" s="409"/>
      <c r="AL143" s="409"/>
      <c r="AM143" s="409"/>
      <c r="AN143" s="409"/>
      <c r="AO143" s="409"/>
      <c r="AP143" s="409"/>
      <c r="AQ143" s="409"/>
      <c r="AR143" s="409"/>
      <c r="AS143" s="409"/>
      <c r="AT143" s="409"/>
      <c r="AU143" s="409"/>
      <c r="AV143" s="409"/>
      <c r="AW143" s="409"/>
      <c r="AX143" s="409"/>
      <c r="AY143" s="409"/>
      <c r="AZ143" s="409"/>
      <c r="BA143" s="409"/>
      <c r="BB143" s="409"/>
      <c r="BC143" s="410"/>
      <c r="BD143" s="294" t="s">
        <v>165</v>
      </c>
      <c r="BE143" s="294"/>
      <c r="BF143" s="294"/>
      <c r="BG143" s="294"/>
      <c r="BH143" s="294"/>
      <c r="BI143" s="294"/>
      <c r="BJ143" s="294"/>
      <c r="BK143" s="294"/>
      <c r="BL143" s="294"/>
      <c r="BM143" s="294"/>
      <c r="BN143" s="294"/>
      <c r="BO143" s="294"/>
      <c r="BP143" s="294"/>
      <c r="BQ143" s="294"/>
      <c r="BR143" s="294"/>
      <c r="BS143" s="294"/>
      <c r="BT143" s="294" t="s">
        <v>165</v>
      </c>
      <c r="BU143" s="294"/>
      <c r="BV143" s="294"/>
      <c r="BW143" s="294"/>
      <c r="BX143" s="294"/>
      <c r="BY143" s="294"/>
      <c r="BZ143" s="294"/>
      <c r="CA143" s="294"/>
      <c r="CB143" s="294"/>
      <c r="CC143" s="294"/>
      <c r="CD143" s="294"/>
      <c r="CE143" s="294"/>
      <c r="CF143" s="294"/>
      <c r="CG143" s="294"/>
      <c r="CH143" s="294"/>
      <c r="CI143" s="294"/>
      <c r="CJ143" s="294" t="s">
        <v>165</v>
      </c>
      <c r="CK143" s="294"/>
      <c r="CL143" s="294"/>
      <c r="CM143" s="294"/>
      <c r="CN143" s="294"/>
      <c r="CO143" s="294"/>
      <c r="CP143" s="294"/>
      <c r="CQ143" s="294"/>
      <c r="CR143" s="294"/>
      <c r="CS143" s="294"/>
      <c r="CT143" s="294"/>
      <c r="CU143" s="294"/>
      <c r="CV143" s="294"/>
      <c r="CW143" s="294"/>
      <c r="CX143" s="294"/>
      <c r="CY143" s="294"/>
      <c r="CZ143" s="294"/>
      <c r="DA143" s="294"/>
    </row>
    <row r="145" spans="1:105" s="47" customFormat="1" ht="14.25">
      <c r="A145" s="212" t="s">
        <v>235</v>
      </c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/>
      <c r="AF145" s="212"/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  <c r="BI145" s="212"/>
      <c r="BJ145" s="212"/>
      <c r="BK145" s="212"/>
      <c r="BL145" s="212"/>
      <c r="BM145" s="212"/>
      <c r="BN145" s="212"/>
      <c r="BO145" s="212"/>
      <c r="BP145" s="212"/>
      <c r="BQ145" s="212"/>
      <c r="BR145" s="212"/>
      <c r="BS145" s="212"/>
      <c r="BT145" s="212"/>
      <c r="BU145" s="212"/>
      <c r="BV145" s="212"/>
      <c r="BW145" s="212"/>
      <c r="BX145" s="212"/>
      <c r="BY145" s="212"/>
      <c r="BZ145" s="212"/>
      <c r="CA145" s="212"/>
      <c r="CB145" s="212"/>
      <c r="CC145" s="212"/>
      <c r="CD145" s="212"/>
      <c r="CE145" s="212"/>
      <c r="CF145" s="212"/>
      <c r="CG145" s="212"/>
      <c r="CH145" s="212"/>
      <c r="CI145" s="212"/>
      <c r="CJ145" s="212"/>
      <c r="CK145" s="212"/>
      <c r="CL145" s="212"/>
      <c r="CM145" s="212"/>
      <c r="CN145" s="212"/>
      <c r="CO145" s="212"/>
      <c r="CP145" s="212"/>
      <c r="CQ145" s="212"/>
      <c r="CR145" s="212"/>
      <c r="CS145" s="212"/>
      <c r="CT145" s="212"/>
      <c r="CU145" s="212"/>
      <c r="CV145" s="212"/>
      <c r="CW145" s="212"/>
      <c r="CX145" s="212"/>
      <c r="CY145" s="212"/>
      <c r="CZ145" s="212"/>
      <c r="DA145" s="212"/>
    </row>
    <row r="146" ht="10.5" customHeight="1"/>
    <row r="147" spans="1:105" s="50" customFormat="1" ht="45" customHeight="1">
      <c r="A147" s="274" t="s">
        <v>186</v>
      </c>
      <c r="B147" s="275"/>
      <c r="C147" s="275"/>
      <c r="D147" s="275"/>
      <c r="E147" s="275"/>
      <c r="F147" s="275"/>
      <c r="G147" s="276"/>
      <c r="H147" s="274" t="s">
        <v>46</v>
      </c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  <c r="X147" s="275"/>
      <c r="Y147" s="275"/>
      <c r="Z147" s="275"/>
      <c r="AA147" s="275"/>
      <c r="AB147" s="275"/>
      <c r="AC147" s="275"/>
      <c r="AD147" s="275"/>
      <c r="AE147" s="275"/>
      <c r="AF147" s="275"/>
      <c r="AG147" s="275"/>
      <c r="AH147" s="275"/>
      <c r="AI147" s="275"/>
      <c r="AJ147" s="275"/>
      <c r="AK147" s="275"/>
      <c r="AL147" s="275"/>
      <c r="AM147" s="275"/>
      <c r="AN147" s="275"/>
      <c r="AO147" s="275"/>
      <c r="AP147" s="275"/>
      <c r="AQ147" s="275"/>
      <c r="AR147" s="275"/>
      <c r="AS147" s="275"/>
      <c r="AT147" s="275"/>
      <c r="AU147" s="275"/>
      <c r="AV147" s="275"/>
      <c r="AW147" s="275"/>
      <c r="AX147" s="275"/>
      <c r="AY147" s="275"/>
      <c r="AZ147" s="275"/>
      <c r="BA147" s="275"/>
      <c r="BB147" s="275"/>
      <c r="BC147" s="276"/>
      <c r="BD147" s="274" t="s">
        <v>64</v>
      </c>
      <c r="BE147" s="275"/>
      <c r="BF147" s="275"/>
      <c r="BG147" s="275"/>
      <c r="BH147" s="275"/>
      <c r="BI147" s="275"/>
      <c r="BJ147" s="275"/>
      <c r="BK147" s="275"/>
      <c r="BL147" s="275"/>
      <c r="BM147" s="275"/>
      <c r="BN147" s="275"/>
      <c r="BO147" s="275"/>
      <c r="BP147" s="275"/>
      <c r="BQ147" s="275"/>
      <c r="BR147" s="275"/>
      <c r="BS147" s="276"/>
      <c r="BT147" s="274" t="s">
        <v>236</v>
      </c>
      <c r="BU147" s="275"/>
      <c r="BV147" s="275"/>
      <c r="BW147" s="275"/>
      <c r="BX147" s="275"/>
      <c r="BY147" s="275"/>
      <c r="BZ147" s="275"/>
      <c r="CA147" s="275"/>
      <c r="CB147" s="275"/>
      <c r="CC147" s="275"/>
      <c r="CD147" s="275"/>
      <c r="CE147" s="275"/>
      <c r="CF147" s="275"/>
      <c r="CG147" s="275"/>
      <c r="CH147" s="275"/>
      <c r="CI147" s="276"/>
      <c r="CJ147" s="274" t="s">
        <v>237</v>
      </c>
      <c r="CK147" s="275"/>
      <c r="CL147" s="275"/>
      <c r="CM147" s="275"/>
      <c r="CN147" s="275"/>
      <c r="CO147" s="275"/>
      <c r="CP147" s="275"/>
      <c r="CQ147" s="275"/>
      <c r="CR147" s="275"/>
      <c r="CS147" s="275"/>
      <c r="CT147" s="275"/>
      <c r="CU147" s="275"/>
      <c r="CV147" s="275"/>
      <c r="CW147" s="275"/>
      <c r="CX147" s="275"/>
      <c r="CY147" s="275"/>
      <c r="CZ147" s="275"/>
      <c r="DA147" s="276"/>
    </row>
    <row r="148" spans="1:105" s="51" customFormat="1" ht="12.75">
      <c r="A148" s="462">
        <v>1</v>
      </c>
      <c r="B148" s="462"/>
      <c r="C148" s="462"/>
      <c r="D148" s="462"/>
      <c r="E148" s="462"/>
      <c r="F148" s="462"/>
      <c r="G148" s="462"/>
      <c r="H148" s="462">
        <v>2</v>
      </c>
      <c r="I148" s="462"/>
      <c r="J148" s="462"/>
      <c r="K148" s="462"/>
      <c r="L148" s="462"/>
      <c r="M148" s="462"/>
      <c r="N148" s="462"/>
      <c r="O148" s="462"/>
      <c r="P148" s="462"/>
      <c r="Q148" s="462"/>
      <c r="R148" s="462"/>
      <c r="S148" s="462"/>
      <c r="T148" s="462"/>
      <c r="U148" s="462"/>
      <c r="V148" s="462"/>
      <c r="W148" s="462"/>
      <c r="X148" s="462"/>
      <c r="Y148" s="462"/>
      <c r="Z148" s="462"/>
      <c r="AA148" s="462"/>
      <c r="AB148" s="462"/>
      <c r="AC148" s="462"/>
      <c r="AD148" s="462"/>
      <c r="AE148" s="462"/>
      <c r="AF148" s="462"/>
      <c r="AG148" s="462"/>
      <c r="AH148" s="462"/>
      <c r="AI148" s="462"/>
      <c r="AJ148" s="462"/>
      <c r="AK148" s="462"/>
      <c r="AL148" s="462"/>
      <c r="AM148" s="462"/>
      <c r="AN148" s="462"/>
      <c r="AO148" s="462"/>
      <c r="AP148" s="462"/>
      <c r="AQ148" s="462"/>
      <c r="AR148" s="462"/>
      <c r="AS148" s="462"/>
      <c r="AT148" s="462"/>
      <c r="AU148" s="462"/>
      <c r="AV148" s="462"/>
      <c r="AW148" s="462"/>
      <c r="AX148" s="462"/>
      <c r="AY148" s="462"/>
      <c r="AZ148" s="462"/>
      <c r="BA148" s="462"/>
      <c r="BB148" s="462"/>
      <c r="BC148" s="462"/>
      <c r="BD148" s="462">
        <v>3</v>
      </c>
      <c r="BE148" s="462"/>
      <c r="BF148" s="462"/>
      <c r="BG148" s="462"/>
      <c r="BH148" s="462"/>
      <c r="BI148" s="462"/>
      <c r="BJ148" s="462"/>
      <c r="BK148" s="462"/>
      <c r="BL148" s="462"/>
      <c r="BM148" s="462"/>
      <c r="BN148" s="462"/>
      <c r="BO148" s="462"/>
      <c r="BP148" s="462"/>
      <c r="BQ148" s="462"/>
      <c r="BR148" s="462"/>
      <c r="BS148" s="462"/>
      <c r="BT148" s="462">
        <v>4</v>
      </c>
      <c r="BU148" s="462"/>
      <c r="BV148" s="462"/>
      <c r="BW148" s="462"/>
      <c r="BX148" s="462"/>
      <c r="BY148" s="462"/>
      <c r="BZ148" s="462"/>
      <c r="CA148" s="462"/>
      <c r="CB148" s="462"/>
      <c r="CC148" s="462"/>
      <c r="CD148" s="462"/>
      <c r="CE148" s="462"/>
      <c r="CF148" s="462"/>
      <c r="CG148" s="462"/>
      <c r="CH148" s="462"/>
      <c r="CI148" s="462"/>
      <c r="CJ148" s="462">
        <v>5</v>
      </c>
      <c r="CK148" s="462"/>
      <c r="CL148" s="462"/>
      <c r="CM148" s="462"/>
      <c r="CN148" s="462"/>
      <c r="CO148" s="462"/>
      <c r="CP148" s="462"/>
      <c r="CQ148" s="462"/>
      <c r="CR148" s="462"/>
      <c r="CS148" s="462"/>
      <c r="CT148" s="462"/>
      <c r="CU148" s="462"/>
      <c r="CV148" s="462"/>
      <c r="CW148" s="462"/>
      <c r="CX148" s="462"/>
      <c r="CY148" s="462"/>
      <c r="CZ148" s="462"/>
      <c r="DA148" s="462"/>
    </row>
    <row r="149" spans="1:105" s="52" customFormat="1" ht="15" customHeight="1">
      <c r="A149" s="214">
        <v>1111111</v>
      </c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  <c r="AB149" s="214"/>
      <c r="AC149" s="214"/>
      <c r="AD149" s="214"/>
      <c r="AE149" s="214"/>
      <c r="AF149" s="214"/>
      <c r="AG149" s="214"/>
      <c r="AH149" s="214"/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4"/>
      <c r="AT149" s="214"/>
      <c r="AU149" s="214"/>
      <c r="AV149" s="214"/>
      <c r="AW149" s="214"/>
      <c r="AX149" s="214"/>
      <c r="AY149" s="214"/>
      <c r="AZ149" s="214"/>
      <c r="BA149" s="214"/>
      <c r="BB149" s="214"/>
      <c r="BC149" s="214"/>
      <c r="BD149" s="214"/>
      <c r="BE149" s="214"/>
      <c r="BF149" s="214"/>
      <c r="BG149" s="214"/>
      <c r="BH149" s="214"/>
      <c r="BI149" s="214"/>
      <c r="BJ149" s="214"/>
      <c r="BK149" s="214"/>
      <c r="BL149" s="214"/>
      <c r="BM149" s="214"/>
      <c r="BN149" s="214"/>
      <c r="BO149" s="214"/>
      <c r="BP149" s="214"/>
      <c r="BQ149" s="214"/>
      <c r="BR149" s="214"/>
      <c r="BS149" s="214"/>
      <c r="BT149" s="214"/>
      <c r="BU149" s="214"/>
      <c r="BV149" s="214"/>
      <c r="BW149" s="214"/>
      <c r="BX149" s="214"/>
      <c r="BY149" s="214"/>
      <c r="BZ149" s="214"/>
      <c r="CA149" s="214"/>
      <c r="CB149" s="214"/>
      <c r="CC149" s="214"/>
      <c r="CD149" s="214"/>
      <c r="CE149" s="214"/>
      <c r="CF149" s="214"/>
      <c r="CG149" s="214"/>
      <c r="CH149" s="214"/>
      <c r="CI149" s="214"/>
      <c r="CJ149" s="214"/>
      <c r="CK149" s="214"/>
      <c r="CL149" s="214"/>
      <c r="CM149" s="214"/>
      <c r="CN149" s="214"/>
      <c r="CO149" s="214"/>
      <c r="CP149" s="214"/>
      <c r="CQ149" s="214"/>
      <c r="CR149" s="214"/>
      <c r="CS149" s="214"/>
      <c r="CT149" s="214"/>
      <c r="CU149" s="214"/>
      <c r="CV149" s="214"/>
      <c r="CW149" s="214"/>
      <c r="CX149" s="214"/>
      <c r="CY149" s="214"/>
      <c r="CZ149" s="214"/>
      <c r="DA149" s="214"/>
    </row>
    <row r="150" spans="1:105" s="52" customFormat="1" ht="15" customHeight="1">
      <c r="A150" s="463" t="s">
        <v>200</v>
      </c>
      <c r="B150" s="463"/>
      <c r="C150" s="463"/>
      <c r="D150" s="463"/>
      <c r="E150" s="463"/>
      <c r="F150" s="463"/>
      <c r="G150" s="463"/>
      <c r="H150" s="464" t="s">
        <v>322</v>
      </c>
      <c r="I150" s="464"/>
      <c r="J150" s="464"/>
      <c r="K150" s="464"/>
      <c r="L150" s="464"/>
      <c r="M150" s="464"/>
      <c r="N150" s="464"/>
      <c r="O150" s="464"/>
      <c r="P150" s="464"/>
      <c r="Q150" s="464"/>
      <c r="R150" s="464"/>
      <c r="S150" s="464"/>
      <c r="T150" s="464"/>
      <c r="U150" s="464"/>
      <c r="V150" s="464"/>
      <c r="W150" s="464"/>
      <c r="X150" s="464"/>
      <c r="Y150" s="464"/>
      <c r="Z150" s="464"/>
      <c r="AA150" s="464"/>
      <c r="AB150" s="464"/>
      <c r="AC150" s="464"/>
      <c r="AD150" s="464"/>
      <c r="AE150" s="464"/>
      <c r="AF150" s="464"/>
      <c r="AG150" s="464"/>
      <c r="AH150" s="464"/>
      <c r="AI150" s="464"/>
      <c r="AJ150" s="464"/>
      <c r="AK150" s="464"/>
      <c r="AL150" s="464"/>
      <c r="AM150" s="464"/>
      <c r="AN150" s="464"/>
      <c r="AO150" s="464"/>
      <c r="AP150" s="464"/>
      <c r="AQ150" s="464"/>
      <c r="AR150" s="464"/>
      <c r="AS150" s="464"/>
      <c r="AT150" s="464"/>
      <c r="AU150" s="464"/>
      <c r="AV150" s="464"/>
      <c r="AW150" s="464"/>
      <c r="AX150" s="464"/>
      <c r="AY150" s="464"/>
      <c r="AZ150" s="464"/>
      <c r="BA150" s="464"/>
      <c r="BB150" s="464"/>
      <c r="BC150" s="464"/>
      <c r="BD150" s="465">
        <v>1</v>
      </c>
      <c r="BE150" s="465"/>
      <c r="BF150" s="465"/>
      <c r="BG150" s="465"/>
      <c r="BH150" s="465"/>
      <c r="BI150" s="465"/>
      <c r="BJ150" s="465"/>
      <c r="BK150" s="465"/>
      <c r="BL150" s="465"/>
      <c r="BM150" s="465"/>
      <c r="BN150" s="465"/>
      <c r="BO150" s="465"/>
      <c r="BP150" s="465"/>
      <c r="BQ150" s="465"/>
      <c r="BR150" s="465"/>
      <c r="BS150" s="465"/>
      <c r="BT150" s="465">
        <v>10</v>
      </c>
      <c r="BU150" s="465"/>
      <c r="BV150" s="465"/>
      <c r="BW150" s="465"/>
      <c r="BX150" s="465"/>
      <c r="BY150" s="465"/>
      <c r="BZ150" s="465"/>
      <c r="CA150" s="465"/>
      <c r="CB150" s="465"/>
      <c r="CC150" s="465"/>
      <c r="CD150" s="465"/>
      <c r="CE150" s="465"/>
      <c r="CF150" s="465"/>
      <c r="CG150" s="465"/>
      <c r="CH150" s="465"/>
      <c r="CI150" s="465"/>
      <c r="CJ150" s="465">
        <v>30000</v>
      </c>
      <c r="CK150" s="465"/>
      <c r="CL150" s="465"/>
      <c r="CM150" s="465"/>
      <c r="CN150" s="465"/>
      <c r="CO150" s="465"/>
      <c r="CP150" s="465"/>
      <c r="CQ150" s="465"/>
      <c r="CR150" s="465"/>
      <c r="CS150" s="465"/>
      <c r="CT150" s="465"/>
      <c r="CU150" s="465"/>
      <c r="CV150" s="465"/>
      <c r="CW150" s="465"/>
      <c r="CX150" s="465"/>
      <c r="CY150" s="465"/>
      <c r="CZ150" s="465"/>
      <c r="DA150" s="465"/>
    </row>
    <row r="151" spans="1:105" s="52" customFormat="1" ht="15" customHeight="1">
      <c r="A151" s="417">
        <f>A150+1</f>
        <v>2</v>
      </c>
      <c r="B151" s="417"/>
      <c r="C151" s="417"/>
      <c r="D151" s="417"/>
      <c r="E151" s="417"/>
      <c r="F151" s="417"/>
      <c r="G151" s="417"/>
      <c r="H151" s="263" t="s">
        <v>323</v>
      </c>
      <c r="I151" s="263"/>
      <c r="J151" s="263"/>
      <c r="K151" s="263"/>
      <c r="L151" s="263"/>
      <c r="M151" s="263"/>
      <c r="N151" s="263"/>
      <c r="O151" s="263"/>
      <c r="P151" s="263"/>
      <c r="Q151" s="263"/>
      <c r="R151" s="263"/>
      <c r="S151" s="263"/>
      <c r="T151" s="263"/>
      <c r="U151" s="263"/>
      <c r="V151" s="263"/>
      <c r="W151" s="263"/>
      <c r="X151" s="263"/>
      <c r="Y151" s="263"/>
      <c r="Z151" s="263"/>
      <c r="AA151" s="263"/>
      <c r="AB151" s="263"/>
      <c r="AC151" s="263"/>
      <c r="AD151" s="263"/>
      <c r="AE151" s="263"/>
      <c r="AF151" s="263"/>
      <c r="AG151" s="263"/>
      <c r="AH151" s="263"/>
      <c r="AI151" s="263"/>
      <c r="AJ151" s="263"/>
      <c r="AK151" s="263"/>
      <c r="AL151" s="263"/>
      <c r="AM151" s="263"/>
      <c r="AN151" s="263"/>
      <c r="AO151" s="263"/>
      <c r="AP151" s="263"/>
      <c r="AQ151" s="263"/>
      <c r="AR151" s="263"/>
      <c r="AS151" s="263"/>
      <c r="AT151" s="263"/>
      <c r="AU151" s="263"/>
      <c r="AV151" s="263"/>
      <c r="AW151" s="263"/>
      <c r="AX151" s="263"/>
      <c r="AY151" s="263"/>
      <c r="AZ151" s="263"/>
      <c r="BA151" s="263"/>
      <c r="BB151" s="263"/>
      <c r="BC151" s="263"/>
      <c r="BD151" s="294">
        <v>1</v>
      </c>
      <c r="BE151" s="294"/>
      <c r="BF151" s="294"/>
      <c r="BG151" s="294"/>
      <c r="BH151" s="294"/>
      <c r="BI151" s="294"/>
      <c r="BJ151" s="294"/>
      <c r="BK151" s="294"/>
      <c r="BL151" s="294"/>
      <c r="BM151" s="294"/>
      <c r="BN151" s="294"/>
      <c r="BO151" s="294"/>
      <c r="BP151" s="294"/>
      <c r="BQ151" s="294"/>
      <c r="BR151" s="294"/>
      <c r="BS151" s="294"/>
      <c r="BT151" s="294">
        <v>12</v>
      </c>
      <c r="BU151" s="294"/>
      <c r="BV151" s="294"/>
      <c r="BW151" s="294"/>
      <c r="BX151" s="294"/>
      <c r="BY151" s="294"/>
      <c r="BZ151" s="294"/>
      <c r="CA151" s="294"/>
      <c r="CB151" s="294"/>
      <c r="CC151" s="294"/>
      <c r="CD151" s="294"/>
      <c r="CE151" s="294"/>
      <c r="CF151" s="294"/>
      <c r="CG151" s="294"/>
      <c r="CH151" s="294"/>
      <c r="CI151" s="294"/>
      <c r="CJ151" s="294">
        <v>38380</v>
      </c>
      <c r="CK151" s="294"/>
      <c r="CL151" s="294"/>
      <c r="CM151" s="294"/>
      <c r="CN151" s="294"/>
      <c r="CO151" s="294"/>
      <c r="CP151" s="294"/>
      <c r="CQ151" s="294"/>
      <c r="CR151" s="294"/>
      <c r="CS151" s="294"/>
      <c r="CT151" s="294"/>
      <c r="CU151" s="294"/>
      <c r="CV151" s="294"/>
      <c r="CW151" s="294"/>
      <c r="CX151" s="294"/>
      <c r="CY151" s="294"/>
      <c r="CZ151" s="294"/>
      <c r="DA151" s="294"/>
    </row>
    <row r="152" spans="1:105" s="52" customFormat="1" ht="15" customHeight="1">
      <c r="A152" s="417">
        <f aca="true" t="shared" si="0" ref="A152:A159">A151+1</f>
        <v>3</v>
      </c>
      <c r="B152" s="417"/>
      <c r="C152" s="417"/>
      <c r="D152" s="417"/>
      <c r="E152" s="417"/>
      <c r="F152" s="417"/>
      <c r="G152" s="417"/>
      <c r="H152" s="263" t="s">
        <v>324</v>
      </c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3"/>
      <c r="W152" s="263"/>
      <c r="X152" s="263"/>
      <c r="Y152" s="263"/>
      <c r="Z152" s="263"/>
      <c r="AA152" s="263"/>
      <c r="AB152" s="263"/>
      <c r="AC152" s="263"/>
      <c r="AD152" s="263"/>
      <c r="AE152" s="263"/>
      <c r="AF152" s="263"/>
      <c r="AG152" s="263"/>
      <c r="AH152" s="263"/>
      <c r="AI152" s="263"/>
      <c r="AJ152" s="263"/>
      <c r="AK152" s="263"/>
      <c r="AL152" s="263"/>
      <c r="AM152" s="263"/>
      <c r="AN152" s="263"/>
      <c r="AO152" s="263"/>
      <c r="AP152" s="263"/>
      <c r="AQ152" s="263"/>
      <c r="AR152" s="263"/>
      <c r="AS152" s="263"/>
      <c r="AT152" s="263"/>
      <c r="AU152" s="263"/>
      <c r="AV152" s="263"/>
      <c r="AW152" s="263"/>
      <c r="AX152" s="263"/>
      <c r="AY152" s="263"/>
      <c r="AZ152" s="263"/>
      <c r="BA152" s="263"/>
      <c r="BB152" s="263"/>
      <c r="BC152" s="263"/>
      <c r="BD152" s="294">
        <v>3</v>
      </c>
      <c r="BE152" s="294"/>
      <c r="BF152" s="294"/>
      <c r="BG152" s="294"/>
      <c r="BH152" s="294"/>
      <c r="BI152" s="294"/>
      <c r="BJ152" s="294"/>
      <c r="BK152" s="294"/>
      <c r="BL152" s="294"/>
      <c r="BM152" s="294"/>
      <c r="BN152" s="294"/>
      <c r="BO152" s="294"/>
      <c r="BP152" s="294"/>
      <c r="BQ152" s="294"/>
      <c r="BR152" s="294"/>
      <c r="BS152" s="294"/>
      <c r="BT152" s="294">
        <v>10</v>
      </c>
      <c r="BU152" s="294"/>
      <c r="BV152" s="294"/>
      <c r="BW152" s="294"/>
      <c r="BX152" s="294"/>
      <c r="BY152" s="294"/>
      <c r="BZ152" s="294"/>
      <c r="CA152" s="294"/>
      <c r="CB152" s="294"/>
      <c r="CC152" s="294"/>
      <c r="CD152" s="294"/>
      <c r="CE152" s="294"/>
      <c r="CF152" s="294"/>
      <c r="CG152" s="294"/>
      <c r="CH152" s="294"/>
      <c r="CI152" s="294"/>
      <c r="CJ152" s="294">
        <v>90000</v>
      </c>
      <c r="CK152" s="294"/>
      <c r="CL152" s="294"/>
      <c r="CM152" s="294"/>
      <c r="CN152" s="294"/>
      <c r="CO152" s="294"/>
      <c r="CP152" s="294"/>
      <c r="CQ152" s="294"/>
      <c r="CR152" s="294"/>
      <c r="CS152" s="294"/>
      <c r="CT152" s="294"/>
      <c r="CU152" s="294"/>
      <c r="CV152" s="294"/>
      <c r="CW152" s="294"/>
      <c r="CX152" s="294"/>
      <c r="CY152" s="294"/>
      <c r="CZ152" s="294"/>
      <c r="DA152" s="294"/>
    </row>
    <row r="153" spans="1:105" s="52" customFormat="1" ht="15" customHeight="1">
      <c r="A153" s="458">
        <f t="shared" si="0"/>
        <v>4</v>
      </c>
      <c r="B153" s="458"/>
      <c r="C153" s="458"/>
      <c r="D153" s="458"/>
      <c r="E153" s="458"/>
      <c r="F153" s="458"/>
      <c r="G153" s="458"/>
      <c r="H153" s="421" t="s">
        <v>325</v>
      </c>
      <c r="I153" s="421"/>
      <c r="J153" s="421"/>
      <c r="K153" s="421"/>
      <c r="L153" s="421"/>
      <c r="M153" s="421"/>
      <c r="N153" s="421"/>
      <c r="O153" s="421"/>
      <c r="P153" s="421"/>
      <c r="Q153" s="421"/>
      <c r="R153" s="421"/>
      <c r="S153" s="421"/>
      <c r="T153" s="421"/>
      <c r="U153" s="421"/>
      <c r="V153" s="421"/>
      <c r="W153" s="421"/>
      <c r="X153" s="421"/>
      <c r="Y153" s="421"/>
      <c r="Z153" s="421"/>
      <c r="AA153" s="421"/>
      <c r="AB153" s="421"/>
      <c r="AC153" s="421"/>
      <c r="AD153" s="421"/>
      <c r="AE153" s="421"/>
      <c r="AF153" s="421"/>
      <c r="AG153" s="421"/>
      <c r="AH153" s="421"/>
      <c r="AI153" s="421"/>
      <c r="AJ153" s="421"/>
      <c r="AK153" s="421"/>
      <c r="AL153" s="421"/>
      <c r="AM153" s="421"/>
      <c r="AN153" s="421"/>
      <c r="AO153" s="421"/>
      <c r="AP153" s="421"/>
      <c r="AQ153" s="421"/>
      <c r="AR153" s="421"/>
      <c r="AS153" s="421"/>
      <c r="AT153" s="421"/>
      <c r="AU153" s="421"/>
      <c r="AV153" s="421"/>
      <c r="AW153" s="421"/>
      <c r="AX153" s="421"/>
      <c r="AY153" s="421"/>
      <c r="AZ153" s="421"/>
      <c r="BA153" s="421"/>
      <c r="BB153" s="421"/>
      <c r="BC153" s="421"/>
      <c r="BD153" s="416">
        <v>1</v>
      </c>
      <c r="BE153" s="416"/>
      <c r="BF153" s="416"/>
      <c r="BG153" s="416"/>
      <c r="BH153" s="416"/>
      <c r="BI153" s="416"/>
      <c r="BJ153" s="416"/>
      <c r="BK153" s="416"/>
      <c r="BL153" s="416"/>
      <c r="BM153" s="416"/>
      <c r="BN153" s="416"/>
      <c r="BO153" s="416"/>
      <c r="BP153" s="416"/>
      <c r="BQ153" s="416"/>
      <c r="BR153" s="416"/>
      <c r="BS153" s="416"/>
      <c r="BT153" s="416">
        <v>2</v>
      </c>
      <c r="BU153" s="416"/>
      <c r="BV153" s="416"/>
      <c r="BW153" s="416"/>
      <c r="BX153" s="416"/>
      <c r="BY153" s="416"/>
      <c r="BZ153" s="416"/>
      <c r="CA153" s="416"/>
      <c r="CB153" s="416"/>
      <c r="CC153" s="416"/>
      <c r="CD153" s="416"/>
      <c r="CE153" s="416"/>
      <c r="CF153" s="416"/>
      <c r="CG153" s="416"/>
      <c r="CH153" s="416"/>
      <c r="CI153" s="416"/>
      <c r="CJ153" s="416">
        <v>13000</v>
      </c>
      <c r="CK153" s="416"/>
      <c r="CL153" s="416"/>
      <c r="CM153" s="416"/>
      <c r="CN153" s="416"/>
      <c r="CO153" s="416"/>
      <c r="CP153" s="416"/>
      <c r="CQ153" s="416"/>
      <c r="CR153" s="416"/>
      <c r="CS153" s="416"/>
      <c r="CT153" s="416"/>
      <c r="CU153" s="416"/>
      <c r="CV153" s="416"/>
      <c r="CW153" s="416"/>
      <c r="CX153" s="416"/>
      <c r="CY153" s="416"/>
      <c r="CZ153" s="416"/>
      <c r="DA153" s="416"/>
    </row>
    <row r="154" spans="1:105" s="52" customFormat="1" ht="15" customHeight="1">
      <c r="A154" s="458">
        <f>A153+1</f>
        <v>5</v>
      </c>
      <c r="B154" s="458"/>
      <c r="C154" s="458"/>
      <c r="D154" s="458"/>
      <c r="E154" s="458"/>
      <c r="F154" s="458"/>
      <c r="G154" s="458"/>
      <c r="H154" s="421" t="s">
        <v>189</v>
      </c>
      <c r="I154" s="421"/>
      <c r="J154" s="421"/>
      <c r="K154" s="421"/>
      <c r="L154" s="421"/>
      <c r="M154" s="421"/>
      <c r="N154" s="421"/>
      <c r="O154" s="421"/>
      <c r="P154" s="421"/>
      <c r="Q154" s="421"/>
      <c r="R154" s="421"/>
      <c r="S154" s="421"/>
      <c r="T154" s="421"/>
      <c r="U154" s="421"/>
      <c r="V154" s="421"/>
      <c r="W154" s="421"/>
      <c r="X154" s="421"/>
      <c r="Y154" s="421"/>
      <c r="Z154" s="421"/>
      <c r="AA154" s="421"/>
      <c r="AB154" s="421"/>
      <c r="AC154" s="421"/>
      <c r="AD154" s="421"/>
      <c r="AE154" s="421"/>
      <c r="AF154" s="421"/>
      <c r="AG154" s="421"/>
      <c r="AH154" s="421"/>
      <c r="AI154" s="421"/>
      <c r="AJ154" s="421"/>
      <c r="AK154" s="421"/>
      <c r="AL154" s="421"/>
      <c r="AM154" s="421"/>
      <c r="AN154" s="421"/>
      <c r="AO154" s="421"/>
      <c r="AP154" s="421"/>
      <c r="AQ154" s="421"/>
      <c r="AR154" s="421"/>
      <c r="AS154" s="421"/>
      <c r="AT154" s="421"/>
      <c r="AU154" s="421"/>
      <c r="AV154" s="421"/>
      <c r="AW154" s="421"/>
      <c r="AX154" s="421"/>
      <c r="AY154" s="421"/>
      <c r="AZ154" s="421"/>
      <c r="BA154" s="421"/>
      <c r="BB154" s="421"/>
      <c r="BC154" s="421"/>
      <c r="BD154" s="416">
        <v>1</v>
      </c>
      <c r="BE154" s="416"/>
      <c r="BF154" s="416"/>
      <c r="BG154" s="416"/>
      <c r="BH154" s="416"/>
      <c r="BI154" s="416"/>
      <c r="BJ154" s="416"/>
      <c r="BK154" s="416"/>
      <c r="BL154" s="416"/>
      <c r="BM154" s="416"/>
      <c r="BN154" s="416"/>
      <c r="BO154" s="416"/>
      <c r="BP154" s="416"/>
      <c r="BQ154" s="416"/>
      <c r="BR154" s="416"/>
      <c r="BS154" s="416"/>
      <c r="BT154" s="416">
        <v>2</v>
      </c>
      <c r="BU154" s="416"/>
      <c r="BV154" s="416"/>
      <c r="BW154" s="416"/>
      <c r="BX154" s="416"/>
      <c r="BY154" s="416"/>
      <c r="BZ154" s="416"/>
      <c r="CA154" s="416"/>
      <c r="CB154" s="416"/>
      <c r="CC154" s="416"/>
      <c r="CD154" s="416"/>
      <c r="CE154" s="416"/>
      <c r="CF154" s="416"/>
      <c r="CG154" s="416"/>
      <c r="CH154" s="416"/>
      <c r="CI154" s="416"/>
      <c r="CJ154" s="416">
        <f>SUM(CJ150:CJ153)</f>
        <v>171380</v>
      </c>
      <c r="CK154" s="416"/>
      <c r="CL154" s="416"/>
      <c r="CM154" s="416"/>
      <c r="CN154" s="416"/>
      <c r="CO154" s="416"/>
      <c r="CP154" s="416"/>
      <c r="CQ154" s="416"/>
      <c r="CR154" s="416"/>
      <c r="CS154" s="416"/>
      <c r="CT154" s="416"/>
      <c r="CU154" s="416"/>
      <c r="CV154" s="416"/>
      <c r="CW154" s="416"/>
      <c r="CX154" s="416"/>
      <c r="CY154" s="416"/>
      <c r="CZ154" s="416"/>
      <c r="DA154" s="416"/>
    </row>
    <row r="155" spans="1:105" s="52" customFormat="1" ht="15" customHeight="1">
      <c r="A155" s="466">
        <v>210240170</v>
      </c>
      <c r="B155" s="466"/>
      <c r="C155" s="466"/>
      <c r="D155" s="466"/>
      <c r="E155" s="466"/>
      <c r="F155" s="466"/>
      <c r="G155" s="466"/>
      <c r="H155" s="466"/>
      <c r="I155" s="466"/>
      <c r="J155" s="466"/>
      <c r="K155" s="466"/>
      <c r="L155" s="466"/>
      <c r="M155" s="466"/>
      <c r="N155" s="466"/>
      <c r="O155" s="466"/>
      <c r="P155" s="466"/>
      <c r="Q155" s="466"/>
      <c r="R155" s="466"/>
      <c r="S155" s="466"/>
      <c r="T155" s="466"/>
      <c r="U155" s="466"/>
      <c r="V155" s="466"/>
      <c r="W155" s="466"/>
      <c r="X155" s="466"/>
      <c r="Y155" s="466"/>
      <c r="Z155" s="466"/>
      <c r="AA155" s="466"/>
      <c r="AB155" s="466"/>
      <c r="AC155" s="466"/>
      <c r="AD155" s="466"/>
      <c r="AE155" s="466"/>
      <c r="AF155" s="466"/>
      <c r="AG155" s="466"/>
      <c r="AH155" s="466"/>
      <c r="AI155" s="466"/>
      <c r="AJ155" s="466"/>
      <c r="AK155" s="466"/>
      <c r="AL155" s="466"/>
      <c r="AM155" s="466"/>
      <c r="AN155" s="466"/>
      <c r="AO155" s="466"/>
      <c r="AP155" s="466"/>
      <c r="AQ155" s="466"/>
      <c r="AR155" s="466"/>
      <c r="AS155" s="466"/>
      <c r="AT155" s="466"/>
      <c r="AU155" s="466"/>
      <c r="AV155" s="466"/>
      <c r="AW155" s="466"/>
      <c r="AX155" s="466"/>
      <c r="AY155" s="466"/>
      <c r="AZ155" s="466"/>
      <c r="BA155" s="466"/>
      <c r="BB155" s="466"/>
      <c r="BC155" s="466"/>
      <c r="BD155" s="466"/>
      <c r="BE155" s="466"/>
      <c r="BF155" s="466"/>
      <c r="BG155" s="466"/>
      <c r="BH155" s="466"/>
      <c r="BI155" s="466"/>
      <c r="BJ155" s="466"/>
      <c r="BK155" s="466"/>
      <c r="BL155" s="466"/>
      <c r="BM155" s="466"/>
      <c r="BN155" s="466"/>
      <c r="BO155" s="466"/>
      <c r="BP155" s="466"/>
      <c r="BQ155" s="466"/>
      <c r="BR155" s="466"/>
      <c r="BS155" s="466"/>
      <c r="BT155" s="466"/>
      <c r="BU155" s="466"/>
      <c r="BV155" s="466"/>
      <c r="BW155" s="466"/>
      <c r="BX155" s="466"/>
      <c r="BY155" s="466"/>
      <c r="BZ155" s="466"/>
      <c r="CA155" s="466"/>
      <c r="CB155" s="466"/>
      <c r="CC155" s="466"/>
      <c r="CD155" s="466"/>
      <c r="CE155" s="466"/>
      <c r="CF155" s="466"/>
      <c r="CG155" s="466"/>
      <c r="CH155" s="466"/>
      <c r="CI155" s="466"/>
      <c r="CJ155" s="466"/>
      <c r="CK155" s="466"/>
      <c r="CL155" s="466"/>
      <c r="CM155" s="466"/>
      <c r="CN155" s="466"/>
      <c r="CO155" s="466"/>
      <c r="CP155" s="466"/>
      <c r="CQ155" s="466"/>
      <c r="CR155" s="466"/>
      <c r="CS155" s="466"/>
      <c r="CT155" s="466"/>
      <c r="CU155" s="466"/>
      <c r="CV155" s="466"/>
      <c r="CW155" s="466"/>
      <c r="CX155" s="466"/>
      <c r="CY155" s="466"/>
      <c r="CZ155" s="466"/>
      <c r="DA155" s="466"/>
    </row>
    <row r="156" spans="1:105" s="52" customFormat="1" ht="15" customHeight="1">
      <c r="A156" s="467">
        <v>1</v>
      </c>
      <c r="B156" s="467"/>
      <c r="C156" s="467"/>
      <c r="D156" s="467"/>
      <c r="E156" s="467"/>
      <c r="F156" s="467"/>
      <c r="G156" s="467"/>
      <c r="H156" s="464" t="s">
        <v>326</v>
      </c>
      <c r="I156" s="464"/>
      <c r="J156" s="464"/>
      <c r="K156" s="464"/>
      <c r="L156" s="464"/>
      <c r="M156" s="464"/>
      <c r="N156" s="464"/>
      <c r="O156" s="464"/>
      <c r="P156" s="464"/>
      <c r="Q156" s="464"/>
      <c r="R156" s="464"/>
      <c r="S156" s="464"/>
      <c r="T156" s="464"/>
      <c r="U156" s="464"/>
      <c r="V156" s="464"/>
      <c r="W156" s="464"/>
      <c r="X156" s="464"/>
      <c r="Y156" s="464"/>
      <c r="Z156" s="464"/>
      <c r="AA156" s="464"/>
      <c r="AB156" s="464"/>
      <c r="AC156" s="464"/>
      <c r="AD156" s="464"/>
      <c r="AE156" s="464"/>
      <c r="AF156" s="464"/>
      <c r="AG156" s="464"/>
      <c r="AH156" s="464"/>
      <c r="AI156" s="464"/>
      <c r="AJ156" s="464"/>
      <c r="AK156" s="464"/>
      <c r="AL156" s="464"/>
      <c r="AM156" s="464"/>
      <c r="AN156" s="464"/>
      <c r="AO156" s="464"/>
      <c r="AP156" s="464"/>
      <c r="AQ156" s="464"/>
      <c r="AR156" s="464"/>
      <c r="AS156" s="464"/>
      <c r="AT156" s="464"/>
      <c r="AU156" s="464"/>
      <c r="AV156" s="464"/>
      <c r="AW156" s="464"/>
      <c r="AX156" s="464"/>
      <c r="AY156" s="464"/>
      <c r="AZ156" s="464"/>
      <c r="BA156" s="464"/>
      <c r="BB156" s="464"/>
      <c r="BC156" s="464"/>
      <c r="BD156" s="465">
        <v>10</v>
      </c>
      <c r="BE156" s="465"/>
      <c r="BF156" s="465"/>
      <c r="BG156" s="465"/>
      <c r="BH156" s="465"/>
      <c r="BI156" s="465"/>
      <c r="BJ156" s="465"/>
      <c r="BK156" s="465"/>
      <c r="BL156" s="465"/>
      <c r="BM156" s="465"/>
      <c r="BN156" s="465"/>
      <c r="BO156" s="465"/>
      <c r="BP156" s="465"/>
      <c r="BQ156" s="465"/>
      <c r="BR156" s="465"/>
      <c r="BS156" s="465"/>
      <c r="BT156" s="465">
        <v>10</v>
      </c>
      <c r="BU156" s="465"/>
      <c r="BV156" s="465"/>
      <c r="BW156" s="465"/>
      <c r="BX156" s="465"/>
      <c r="BY156" s="465"/>
      <c r="BZ156" s="465"/>
      <c r="CA156" s="465"/>
      <c r="CB156" s="465"/>
      <c r="CC156" s="465"/>
      <c r="CD156" s="465"/>
      <c r="CE156" s="465"/>
      <c r="CF156" s="465"/>
      <c r="CG156" s="465"/>
      <c r="CH156" s="465"/>
      <c r="CI156" s="465"/>
      <c r="CJ156" s="465">
        <v>25000</v>
      </c>
      <c r="CK156" s="465"/>
      <c r="CL156" s="465"/>
      <c r="CM156" s="465"/>
      <c r="CN156" s="465"/>
      <c r="CO156" s="465"/>
      <c r="CP156" s="465"/>
      <c r="CQ156" s="465"/>
      <c r="CR156" s="465"/>
      <c r="CS156" s="465"/>
      <c r="CT156" s="465"/>
      <c r="CU156" s="465"/>
      <c r="CV156" s="465"/>
      <c r="CW156" s="465"/>
      <c r="CX156" s="465"/>
      <c r="CY156" s="465"/>
      <c r="CZ156" s="465"/>
      <c r="DA156" s="465"/>
    </row>
    <row r="157" spans="1:105" s="52" customFormat="1" ht="15" customHeight="1">
      <c r="A157" s="417">
        <f t="shared" si="0"/>
        <v>2</v>
      </c>
      <c r="B157" s="417"/>
      <c r="C157" s="417"/>
      <c r="D157" s="417"/>
      <c r="E157" s="417"/>
      <c r="F157" s="417"/>
      <c r="G157" s="417"/>
      <c r="H157" s="263" t="s">
        <v>327</v>
      </c>
      <c r="I157" s="263"/>
      <c r="J157" s="263"/>
      <c r="K157" s="263"/>
      <c r="L157" s="263"/>
      <c r="M157" s="263"/>
      <c r="N157" s="263"/>
      <c r="O157" s="263"/>
      <c r="P157" s="263"/>
      <c r="Q157" s="263"/>
      <c r="R157" s="263"/>
      <c r="S157" s="263"/>
      <c r="T157" s="263"/>
      <c r="U157" s="263"/>
      <c r="V157" s="263"/>
      <c r="W157" s="263"/>
      <c r="X157" s="263"/>
      <c r="Y157" s="263"/>
      <c r="Z157" s="263"/>
      <c r="AA157" s="263"/>
      <c r="AB157" s="263"/>
      <c r="AC157" s="263"/>
      <c r="AD157" s="263"/>
      <c r="AE157" s="263"/>
      <c r="AF157" s="263"/>
      <c r="AG157" s="263"/>
      <c r="AH157" s="263"/>
      <c r="AI157" s="263"/>
      <c r="AJ157" s="263"/>
      <c r="AK157" s="263"/>
      <c r="AL157" s="263"/>
      <c r="AM157" s="263"/>
      <c r="AN157" s="263"/>
      <c r="AO157" s="263"/>
      <c r="AP157" s="263"/>
      <c r="AQ157" s="263"/>
      <c r="AR157" s="263"/>
      <c r="AS157" s="263"/>
      <c r="AT157" s="263"/>
      <c r="AU157" s="263"/>
      <c r="AV157" s="263"/>
      <c r="AW157" s="263"/>
      <c r="AX157" s="263"/>
      <c r="AY157" s="263"/>
      <c r="AZ157" s="263"/>
      <c r="BA157" s="263"/>
      <c r="BB157" s="263"/>
      <c r="BC157" s="263"/>
      <c r="BD157" s="294">
        <v>40</v>
      </c>
      <c r="BE157" s="294"/>
      <c r="BF157" s="294"/>
      <c r="BG157" s="294"/>
      <c r="BH157" s="294"/>
      <c r="BI157" s="294"/>
      <c r="BJ157" s="294"/>
      <c r="BK157" s="294"/>
      <c r="BL157" s="294"/>
      <c r="BM157" s="294"/>
      <c r="BN157" s="294"/>
      <c r="BO157" s="294"/>
      <c r="BP157" s="294"/>
      <c r="BQ157" s="294"/>
      <c r="BR157" s="294"/>
      <c r="BS157" s="294"/>
      <c r="BT157" s="294">
        <v>400</v>
      </c>
      <c r="BU157" s="294"/>
      <c r="BV157" s="294"/>
      <c r="BW157" s="294"/>
      <c r="BX157" s="294"/>
      <c r="BY157" s="294"/>
      <c r="BZ157" s="294"/>
      <c r="CA157" s="294"/>
      <c r="CB157" s="294"/>
      <c r="CC157" s="294"/>
      <c r="CD157" s="294"/>
      <c r="CE157" s="294"/>
      <c r="CF157" s="294"/>
      <c r="CG157" s="294"/>
      <c r="CH157" s="294"/>
      <c r="CI157" s="294"/>
      <c r="CJ157" s="294">
        <v>25000</v>
      </c>
      <c r="CK157" s="294"/>
      <c r="CL157" s="294"/>
      <c r="CM157" s="294"/>
      <c r="CN157" s="294"/>
      <c r="CO157" s="294"/>
      <c r="CP157" s="294"/>
      <c r="CQ157" s="294"/>
      <c r="CR157" s="294"/>
      <c r="CS157" s="294"/>
      <c r="CT157" s="294"/>
      <c r="CU157" s="294"/>
      <c r="CV157" s="294"/>
      <c r="CW157" s="294"/>
      <c r="CX157" s="294"/>
      <c r="CY157" s="294"/>
      <c r="CZ157" s="294"/>
      <c r="DA157" s="294"/>
    </row>
    <row r="158" spans="1:105" s="52" customFormat="1" ht="15" customHeight="1">
      <c r="A158" s="417">
        <f t="shared" si="0"/>
        <v>3</v>
      </c>
      <c r="B158" s="417"/>
      <c r="C158" s="417"/>
      <c r="D158" s="417"/>
      <c r="E158" s="417"/>
      <c r="F158" s="417"/>
      <c r="G158" s="417"/>
      <c r="H158" s="263" t="s">
        <v>328</v>
      </c>
      <c r="I158" s="263"/>
      <c r="J158" s="263"/>
      <c r="K158" s="263"/>
      <c r="L158" s="263"/>
      <c r="M158" s="263"/>
      <c r="N158" s="263"/>
      <c r="O158" s="263"/>
      <c r="P158" s="263"/>
      <c r="Q158" s="263"/>
      <c r="R158" s="263"/>
      <c r="S158" s="263"/>
      <c r="T158" s="263"/>
      <c r="U158" s="263"/>
      <c r="V158" s="263"/>
      <c r="W158" s="263"/>
      <c r="X158" s="263"/>
      <c r="Y158" s="263"/>
      <c r="Z158" s="263"/>
      <c r="AA158" s="263"/>
      <c r="AB158" s="263"/>
      <c r="AC158" s="263"/>
      <c r="AD158" s="263"/>
      <c r="AE158" s="263"/>
      <c r="AF158" s="263"/>
      <c r="AG158" s="263"/>
      <c r="AH158" s="263"/>
      <c r="AI158" s="263"/>
      <c r="AJ158" s="263"/>
      <c r="AK158" s="263"/>
      <c r="AL158" s="263"/>
      <c r="AM158" s="263"/>
      <c r="AN158" s="263"/>
      <c r="AO158" s="263"/>
      <c r="AP158" s="263"/>
      <c r="AQ158" s="263"/>
      <c r="AR158" s="263"/>
      <c r="AS158" s="263"/>
      <c r="AT158" s="263"/>
      <c r="AU158" s="263"/>
      <c r="AV158" s="263"/>
      <c r="AW158" s="263"/>
      <c r="AX158" s="263"/>
      <c r="AY158" s="263"/>
      <c r="AZ158" s="263"/>
      <c r="BA158" s="263"/>
      <c r="BB158" s="263"/>
      <c r="BC158" s="263"/>
      <c r="BD158" s="294">
        <v>1</v>
      </c>
      <c r="BE158" s="294"/>
      <c r="BF158" s="294"/>
      <c r="BG158" s="294"/>
      <c r="BH158" s="294"/>
      <c r="BI158" s="294"/>
      <c r="BJ158" s="294"/>
      <c r="BK158" s="294"/>
      <c r="BL158" s="294"/>
      <c r="BM158" s="294"/>
      <c r="BN158" s="294"/>
      <c r="BO158" s="294"/>
      <c r="BP158" s="294"/>
      <c r="BQ158" s="294"/>
      <c r="BR158" s="294"/>
      <c r="BS158" s="294"/>
      <c r="BT158" s="294">
        <v>1</v>
      </c>
      <c r="BU158" s="294"/>
      <c r="BV158" s="294"/>
      <c r="BW158" s="294"/>
      <c r="BX158" s="294"/>
      <c r="BY158" s="294"/>
      <c r="BZ158" s="294"/>
      <c r="CA158" s="294"/>
      <c r="CB158" s="294"/>
      <c r="CC158" s="294"/>
      <c r="CD158" s="294"/>
      <c r="CE158" s="294"/>
      <c r="CF158" s="294"/>
      <c r="CG158" s="294"/>
      <c r="CH158" s="294"/>
      <c r="CI158" s="294"/>
      <c r="CJ158" s="294">
        <v>30000</v>
      </c>
      <c r="CK158" s="294"/>
      <c r="CL158" s="294"/>
      <c r="CM158" s="294"/>
      <c r="CN158" s="294"/>
      <c r="CO158" s="294"/>
      <c r="CP158" s="294"/>
      <c r="CQ158" s="294"/>
      <c r="CR158" s="294"/>
      <c r="CS158" s="294"/>
      <c r="CT158" s="294"/>
      <c r="CU158" s="294"/>
      <c r="CV158" s="294"/>
      <c r="CW158" s="294"/>
      <c r="CX158" s="294"/>
      <c r="CY158" s="294"/>
      <c r="CZ158" s="294"/>
      <c r="DA158" s="294"/>
    </row>
    <row r="159" spans="1:105" s="52" customFormat="1" ht="15" customHeight="1">
      <c r="A159" s="417">
        <f t="shared" si="0"/>
        <v>4</v>
      </c>
      <c r="B159" s="417"/>
      <c r="C159" s="417"/>
      <c r="D159" s="417"/>
      <c r="E159" s="417"/>
      <c r="F159" s="417"/>
      <c r="G159" s="417"/>
      <c r="H159" s="263" t="s">
        <v>189</v>
      </c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  <c r="Y159" s="263"/>
      <c r="Z159" s="263"/>
      <c r="AA159" s="263"/>
      <c r="AB159" s="263"/>
      <c r="AC159" s="263"/>
      <c r="AD159" s="263"/>
      <c r="AE159" s="263"/>
      <c r="AF159" s="263"/>
      <c r="AG159" s="263"/>
      <c r="AH159" s="263"/>
      <c r="AI159" s="263"/>
      <c r="AJ159" s="263"/>
      <c r="AK159" s="263"/>
      <c r="AL159" s="263"/>
      <c r="AM159" s="263"/>
      <c r="AN159" s="263"/>
      <c r="AO159" s="263"/>
      <c r="AP159" s="263"/>
      <c r="AQ159" s="263"/>
      <c r="AR159" s="263"/>
      <c r="AS159" s="263"/>
      <c r="AT159" s="263"/>
      <c r="AU159" s="263"/>
      <c r="AV159" s="263"/>
      <c r="AW159" s="263"/>
      <c r="AX159" s="263"/>
      <c r="AY159" s="263"/>
      <c r="AZ159" s="263"/>
      <c r="BA159" s="263"/>
      <c r="BB159" s="263"/>
      <c r="BC159" s="263"/>
      <c r="BD159" s="294"/>
      <c r="BE159" s="294"/>
      <c r="BF159" s="294"/>
      <c r="BG159" s="294"/>
      <c r="BH159" s="294"/>
      <c r="BI159" s="294"/>
      <c r="BJ159" s="294"/>
      <c r="BK159" s="294"/>
      <c r="BL159" s="294"/>
      <c r="BM159" s="294"/>
      <c r="BN159" s="294"/>
      <c r="BO159" s="294"/>
      <c r="BP159" s="294"/>
      <c r="BQ159" s="294"/>
      <c r="BR159" s="294"/>
      <c r="BS159" s="294"/>
      <c r="BT159" s="294"/>
      <c r="BU159" s="294"/>
      <c r="BV159" s="294"/>
      <c r="BW159" s="294"/>
      <c r="BX159" s="294"/>
      <c r="BY159" s="294"/>
      <c r="BZ159" s="294"/>
      <c r="CA159" s="294"/>
      <c r="CB159" s="294"/>
      <c r="CC159" s="294"/>
      <c r="CD159" s="294"/>
      <c r="CE159" s="294"/>
      <c r="CF159" s="294"/>
      <c r="CG159" s="294"/>
      <c r="CH159" s="294"/>
      <c r="CI159" s="294"/>
      <c r="CJ159" s="294">
        <f>SUM(CJ156:CJ158)</f>
        <v>80000</v>
      </c>
      <c r="CK159" s="294"/>
      <c r="CL159" s="294"/>
      <c r="CM159" s="294"/>
      <c r="CN159" s="294"/>
      <c r="CO159" s="294"/>
      <c r="CP159" s="294"/>
      <c r="CQ159" s="294"/>
      <c r="CR159" s="294"/>
      <c r="CS159" s="294"/>
      <c r="CT159" s="294"/>
      <c r="CU159" s="294"/>
      <c r="CV159" s="294"/>
      <c r="CW159" s="294"/>
      <c r="CX159" s="294"/>
      <c r="CY159" s="294"/>
      <c r="CZ159" s="294"/>
      <c r="DA159" s="294"/>
    </row>
    <row r="160" spans="1:105" s="52" customFormat="1" ht="15" customHeight="1">
      <c r="A160" s="293"/>
      <c r="B160" s="293"/>
      <c r="C160" s="293"/>
      <c r="D160" s="293"/>
      <c r="E160" s="293"/>
      <c r="F160" s="293"/>
      <c r="G160" s="293"/>
      <c r="H160" s="409" t="s">
        <v>189</v>
      </c>
      <c r="I160" s="409"/>
      <c r="J160" s="409"/>
      <c r="K160" s="409"/>
      <c r="L160" s="409"/>
      <c r="M160" s="409"/>
      <c r="N160" s="409"/>
      <c r="O160" s="409"/>
      <c r="P160" s="409"/>
      <c r="Q160" s="409"/>
      <c r="R160" s="409"/>
      <c r="S160" s="409"/>
      <c r="T160" s="409"/>
      <c r="U160" s="409"/>
      <c r="V160" s="409"/>
      <c r="W160" s="409"/>
      <c r="X160" s="409"/>
      <c r="Y160" s="409"/>
      <c r="Z160" s="409"/>
      <c r="AA160" s="409"/>
      <c r="AB160" s="409"/>
      <c r="AC160" s="409"/>
      <c r="AD160" s="409"/>
      <c r="AE160" s="409"/>
      <c r="AF160" s="409"/>
      <c r="AG160" s="409"/>
      <c r="AH160" s="409"/>
      <c r="AI160" s="409"/>
      <c r="AJ160" s="409"/>
      <c r="AK160" s="409"/>
      <c r="AL160" s="409"/>
      <c r="AM160" s="409"/>
      <c r="AN160" s="409"/>
      <c r="AO160" s="409"/>
      <c r="AP160" s="409"/>
      <c r="AQ160" s="409"/>
      <c r="AR160" s="409"/>
      <c r="AS160" s="409"/>
      <c r="AT160" s="409"/>
      <c r="AU160" s="409"/>
      <c r="AV160" s="409"/>
      <c r="AW160" s="409"/>
      <c r="AX160" s="409"/>
      <c r="AY160" s="409"/>
      <c r="AZ160" s="409"/>
      <c r="BA160" s="409"/>
      <c r="BB160" s="409"/>
      <c r="BC160" s="410"/>
      <c r="BD160" s="294" t="s">
        <v>165</v>
      </c>
      <c r="BE160" s="294"/>
      <c r="BF160" s="294"/>
      <c r="BG160" s="294"/>
      <c r="BH160" s="294"/>
      <c r="BI160" s="294"/>
      <c r="BJ160" s="294"/>
      <c r="BK160" s="294"/>
      <c r="BL160" s="294"/>
      <c r="BM160" s="294"/>
      <c r="BN160" s="294"/>
      <c r="BO160" s="294"/>
      <c r="BP160" s="294"/>
      <c r="BQ160" s="294"/>
      <c r="BR160" s="294"/>
      <c r="BS160" s="294"/>
      <c r="BT160" s="294" t="s">
        <v>165</v>
      </c>
      <c r="BU160" s="294"/>
      <c r="BV160" s="294"/>
      <c r="BW160" s="294"/>
      <c r="BX160" s="294"/>
      <c r="BY160" s="294"/>
      <c r="BZ160" s="294"/>
      <c r="CA160" s="294"/>
      <c r="CB160" s="294"/>
      <c r="CC160" s="294"/>
      <c r="CD160" s="294"/>
      <c r="CE160" s="294"/>
      <c r="CF160" s="294"/>
      <c r="CG160" s="294"/>
      <c r="CH160" s="294"/>
      <c r="CI160" s="294"/>
      <c r="CJ160" s="407">
        <f>CJ154+CJ159</f>
        <v>251380</v>
      </c>
      <c r="CK160" s="407"/>
      <c r="CL160" s="407"/>
      <c r="CM160" s="407"/>
      <c r="CN160" s="407"/>
      <c r="CO160" s="407"/>
      <c r="CP160" s="407"/>
      <c r="CQ160" s="407"/>
      <c r="CR160" s="407"/>
      <c r="CS160" s="407"/>
      <c r="CT160" s="407"/>
      <c r="CU160" s="407"/>
      <c r="CV160" s="407"/>
      <c r="CW160" s="407"/>
      <c r="CX160" s="407"/>
      <c r="CY160" s="407"/>
      <c r="CZ160" s="407"/>
      <c r="DA160" s="407"/>
    </row>
    <row r="162" spans="1:105" s="47" customFormat="1" ht="14.25">
      <c r="A162" s="212" t="s">
        <v>238</v>
      </c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  <c r="BI162" s="212"/>
      <c r="BJ162" s="212"/>
      <c r="BK162" s="212"/>
      <c r="BL162" s="212"/>
      <c r="BM162" s="212"/>
      <c r="BN162" s="212"/>
      <c r="BO162" s="212"/>
      <c r="BP162" s="212"/>
      <c r="BQ162" s="212"/>
      <c r="BR162" s="212"/>
      <c r="BS162" s="212"/>
      <c r="BT162" s="212"/>
      <c r="BU162" s="212"/>
      <c r="BV162" s="212"/>
      <c r="BW162" s="212"/>
      <c r="BX162" s="212"/>
      <c r="BY162" s="212"/>
      <c r="BZ162" s="212"/>
      <c r="CA162" s="212"/>
      <c r="CB162" s="212"/>
      <c r="CC162" s="212"/>
      <c r="CD162" s="212"/>
      <c r="CE162" s="212"/>
      <c r="CF162" s="212"/>
      <c r="CG162" s="212"/>
      <c r="CH162" s="212"/>
      <c r="CI162" s="212"/>
      <c r="CJ162" s="212"/>
      <c r="CK162" s="212"/>
      <c r="CL162" s="212"/>
      <c r="CM162" s="212"/>
      <c r="CN162" s="212"/>
      <c r="CO162" s="212"/>
      <c r="CP162" s="212"/>
      <c r="CQ162" s="212"/>
      <c r="CR162" s="212"/>
      <c r="CS162" s="212"/>
      <c r="CT162" s="212"/>
      <c r="CU162" s="212"/>
      <c r="CV162" s="212"/>
      <c r="CW162" s="212"/>
      <c r="CX162" s="212"/>
      <c r="CY162" s="212"/>
      <c r="CZ162" s="212"/>
      <c r="DA162" s="212"/>
    </row>
    <row r="163" ht="10.5" customHeight="1"/>
    <row r="164" spans="1:105" ht="30" customHeight="1">
      <c r="A164" s="274" t="s">
        <v>186</v>
      </c>
      <c r="B164" s="275"/>
      <c r="C164" s="275"/>
      <c r="D164" s="275"/>
      <c r="E164" s="275"/>
      <c r="F164" s="275"/>
      <c r="G164" s="276"/>
      <c r="H164" s="274" t="s">
        <v>46</v>
      </c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  <c r="X164" s="275"/>
      <c r="Y164" s="275"/>
      <c r="Z164" s="275"/>
      <c r="AA164" s="275"/>
      <c r="AB164" s="275"/>
      <c r="AC164" s="275"/>
      <c r="AD164" s="275"/>
      <c r="AE164" s="275"/>
      <c r="AF164" s="275"/>
      <c r="AG164" s="275"/>
      <c r="AH164" s="275"/>
      <c r="AI164" s="275"/>
      <c r="AJ164" s="275"/>
      <c r="AK164" s="275"/>
      <c r="AL164" s="275"/>
      <c r="AM164" s="275"/>
      <c r="AN164" s="275"/>
      <c r="AO164" s="275"/>
      <c r="AP164" s="275"/>
      <c r="AQ164" s="275"/>
      <c r="AR164" s="275"/>
      <c r="AS164" s="275"/>
      <c r="AT164" s="275"/>
      <c r="AU164" s="275"/>
      <c r="AV164" s="275"/>
      <c r="AW164" s="275"/>
      <c r="AX164" s="275"/>
      <c r="AY164" s="275"/>
      <c r="AZ164" s="275"/>
      <c r="BA164" s="275"/>
      <c r="BB164" s="275"/>
      <c r="BC164" s="275"/>
      <c r="BD164" s="275"/>
      <c r="BE164" s="275"/>
      <c r="BF164" s="275"/>
      <c r="BG164" s="275"/>
      <c r="BH164" s="275"/>
      <c r="BI164" s="275"/>
      <c r="BJ164" s="275"/>
      <c r="BK164" s="275"/>
      <c r="BL164" s="275"/>
      <c r="BM164" s="275"/>
      <c r="BN164" s="275"/>
      <c r="BO164" s="275"/>
      <c r="BP164" s="275"/>
      <c r="BQ164" s="275"/>
      <c r="BR164" s="275"/>
      <c r="BS164" s="276"/>
      <c r="BT164" s="274" t="s">
        <v>65</v>
      </c>
      <c r="BU164" s="275"/>
      <c r="BV164" s="275"/>
      <c r="BW164" s="275"/>
      <c r="BX164" s="275"/>
      <c r="BY164" s="275"/>
      <c r="BZ164" s="275"/>
      <c r="CA164" s="275"/>
      <c r="CB164" s="275"/>
      <c r="CC164" s="275"/>
      <c r="CD164" s="275"/>
      <c r="CE164" s="275"/>
      <c r="CF164" s="275"/>
      <c r="CG164" s="275"/>
      <c r="CH164" s="275"/>
      <c r="CI164" s="276"/>
      <c r="CJ164" s="274" t="s">
        <v>239</v>
      </c>
      <c r="CK164" s="275"/>
      <c r="CL164" s="275"/>
      <c r="CM164" s="275"/>
      <c r="CN164" s="275"/>
      <c r="CO164" s="275"/>
      <c r="CP164" s="275"/>
      <c r="CQ164" s="275"/>
      <c r="CR164" s="275"/>
      <c r="CS164" s="275"/>
      <c r="CT164" s="275"/>
      <c r="CU164" s="275"/>
      <c r="CV164" s="275"/>
      <c r="CW164" s="275"/>
      <c r="CX164" s="275"/>
      <c r="CY164" s="275"/>
      <c r="CZ164" s="275"/>
      <c r="DA164" s="276"/>
    </row>
    <row r="165" spans="1:105" s="42" customFormat="1" ht="12.75">
      <c r="A165" s="462">
        <v>1</v>
      </c>
      <c r="B165" s="462"/>
      <c r="C165" s="462"/>
      <c r="D165" s="462"/>
      <c r="E165" s="462"/>
      <c r="F165" s="462"/>
      <c r="G165" s="462"/>
      <c r="H165" s="462">
        <v>2</v>
      </c>
      <c r="I165" s="462"/>
      <c r="J165" s="462"/>
      <c r="K165" s="462"/>
      <c r="L165" s="462"/>
      <c r="M165" s="462"/>
      <c r="N165" s="462"/>
      <c r="O165" s="462"/>
      <c r="P165" s="462"/>
      <c r="Q165" s="462"/>
      <c r="R165" s="462"/>
      <c r="S165" s="462"/>
      <c r="T165" s="462"/>
      <c r="U165" s="462"/>
      <c r="V165" s="462"/>
      <c r="W165" s="462"/>
      <c r="X165" s="462"/>
      <c r="Y165" s="462"/>
      <c r="Z165" s="462"/>
      <c r="AA165" s="462"/>
      <c r="AB165" s="462"/>
      <c r="AC165" s="462"/>
      <c r="AD165" s="462"/>
      <c r="AE165" s="462"/>
      <c r="AF165" s="462"/>
      <c r="AG165" s="462"/>
      <c r="AH165" s="462"/>
      <c r="AI165" s="462"/>
      <c r="AJ165" s="462"/>
      <c r="AK165" s="462"/>
      <c r="AL165" s="462"/>
      <c r="AM165" s="462"/>
      <c r="AN165" s="462"/>
      <c r="AO165" s="462"/>
      <c r="AP165" s="462"/>
      <c r="AQ165" s="462"/>
      <c r="AR165" s="462"/>
      <c r="AS165" s="462"/>
      <c r="AT165" s="462"/>
      <c r="AU165" s="462"/>
      <c r="AV165" s="462"/>
      <c r="AW165" s="462"/>
      <c r="AX165" s="462"/>
      <c r="AY165" s="462"/>
      <c r="AZ165" s="462"/>
      <c r="BA165" s="462"/>
      <c r="BB165" s="462"/>
      <c r="BC165" s="462"/>
      <c r="BD165" s="462"/>
      <c r="BE165" s="462"/>
      <c r="BF165" s="462"/>
      <c r="BG165" s="462"/>
      <c r="BH165" s="462"/>
      <c r="BI165" s="462"/>
      <c r="BJ165" s="462"/>
      <c r="BK165" s="462"/>
      <c r="BL165" s="462"/>
      <c r="BM165" s="462"/>
      <c r="BN165" s="462"/>
      <c r="BO165" s="462"/>
      <c r="BP165" s="462"/>
      <c r="BQ165" s="462"/>
      <c r="BR165" s="462"/>
      <c r="BS165" s="462"/>
      <c r="BT165" s="462">
        <v>3</v>
      </c>
      <c r="BU165" s="462"/>
      <c r="BV165" s="462"/>
      <c r="BW165" s="462"/>
      <c r="BX165" s="462"/>
      <c r="BY165" s="462"/>
      <c r="BZ165" s="462"/>
      <c r="CA165" s="462"/>
      <c r="CB165" s="462"/>
      <c r="CC165" s="462"/>
      <c r="CD165" s="462"/>
      <c r="CE165" s="462"/>
      <c r="CF165" s="462"/>
      <c r="CG165" s="462"/>
      <c r="CH165" s="462"/>
      <c r="CI165" s="462"/>
      <c r="CJ165" s="462">
        <v>4</v>
      </c>
      <c r="CK165" s="462"/>
      <c r="CL165" s="462"/>
      <c r="CM165" s="462"/>
      <c r="CN165" s="462"/>
      <c r="CO165" s="462"/>
      <c r="CP165" s="462"/>
      <c r="CQ165" s="462"/>
      <c r="CR165" s="462"/>
      <c r="CS165" s="462"/>
      <c r="CT165" s="462"/>
      <c r="CU165" s="462"/>
      <c r="CV165" s="462"/>
      <c r="CW165" s="462"/>
      <c r="CX165" s="462"/>
      <c r="CY165" s="462"/>
      <c r="CZ165" s="462"/>
      <c r="DA165" s="462"/>
    </row>
    <row r="166" spans="1:105" ht="15" customHeight="1">
      <c r="A166" s="468" t="s">
        <v>329</v>
      </c>
      <c r="B166" s="468"/>
      <c r="C166" s="468"/>
      <c r="D166" s="468"/>
      <c r="E166" s="468"/>
      <c r="F166" s="468"/>
      <c r="G166" s="468"/>
      <c r="H166" s="468"/>
      <c r="I166" s="468"/>
      <c r="J166" s="468"/>
      <c r="K166" s="468"/>
      <c r="L166" s="468"/>
      <c r="M166" s="468"/>
      <c r="N166" s="468"/>
      <c r="O166" s="468"/>
      <c r="P166" s="468"/>
      <c r="Q166" s="468"/>
      <c r="R166" s="468"/>
      <c r="S166" s="468"/>
      <c r="T166" s="468"/>
      <c r="U166" s="468"/>
      <c r="V166" s="468"/>
      <c r="W166" s="468"/>
      <c r="X166" s="468"/>
      <c r="Y166" s="468"/>
      <c r="Z166" s="468"/>
      <c r="AA166" s="468"/>
      <c r="AB166" s="468"/>
      <c r="AC166" s="468"/>
      <c r="AD166" s="468"/>
      <c r="AE166" s="468"/>
      <c r="AF166" s="468"/>
      <c r="AG166" s="468"/>
      <c r="AH166" s="468"/>
      <c r="AI166" s="468"/>
      <c r="AJ166" s="468"/>
      <c r="AK166" s="468"/>
      <c r="AL166" s="468"/>
      <c r="AM166" s="468"/>
      <c r="AN166" s="468"/>
      <c r="AO166" s="468"/>
      <c r="AP166" s="468"/>
      <c r="AQ166" s="468"/>
      <c r="AR166" s="468"/>
      <c r="AS166" s="468"/>
      <c r="AT166" s="468"/>
      <c r="AU166" s="468"/>
      <c r="AV166" s="468"/>
      <c r="AW166" s="468"/>
      <c r="AX166" s="468"/>
      <c r="AY166" s="468"/>
      <c r="AZ166" s="468"/>
      <c r="BA166" s="468"/>
      <c r="BB166" s="468"/>
      <c r="BC166" s="468"/>
      <c r="BD166" s="468"/>
      <c r="BE166" s="468"/>
      <c r="BF166" s="468"/>
      <c r="BG166" s="468"/>
      <c r="BH166" s="468"/>
      <c r="BI166" s="468"/>
      <c r="BJ166" s="468"/>
      <c r="BK166" s="468"/>
      <c r="BL166" s="468"/>
      <c r="BM166" s="468"/>
      <c r="BN166" s="468"/>
      <c r="BO166" s="468"/>
      <c r="BP166" s="468"/>
      <c r="BQ166" s="468"/>
      <c r="BR166" s="468"/>
      <c r="BS166" s="468"/>
      <c r="BT166" s="468"/>
      <c r="BU166" s="468"/>
      <c r="BV166" s="468"/>
      <c r="BW166" s="468"/>
      <c r="BX166" s="468"/>
      <c r="BY166" s="468"/>
      <c r="BZ166" s="468"/>
      <c r="CA166" s="468"/>
      <c r="CB166" s="468"/>
      <c r="CC166" s="468"/>
      <c r="CD166" s="468"/>
      <c r="CE166" s="468"/>
      <c r="CF166" s="468"/>
      <c r="CG166" s="468"/>
      <c r="CH166" s="468"/>
      <c r="CI166" s="468"/>
      <c r="CJ166" s="468"/>
      <c r="CK166" s="468"/>
      <c r="CL166" s="468"/>
      <c r="CM166" s="468"/>
      <c r="CN166" s="468"/>
      <c r="CO166" s="468"/>
      <c r="CP166" s="468"/>
      <c r="CQ166" s="468"/>
      <c r="CR166" s="468"/>
      <c r="CS166" s="468"/>
      <c r="CT166" s="468"/>
      <c r="CU166" s="468"/>
      <c r="CV166" s="468"/>
      <c r="CW166" s="468"/>
      <c r="CX166" s="468"/>
      <c r="CY166" s="468"/>
      <c r="CZ166" s="468"/>
      <c r="DA166" s="468"/>
    </row>
    <row r="167" spans="1:105" ht="15" customHeight="1">
      <c r="A167" s="467" t="s">
        <v>200</v>
      </c>
      <c r="B167" s="467"/>
      <c r="C167" s="467"/>
      <c r="D167" s="467"/>
      <c r="E167" s="467"/>
      <c r="F167" s="467"/>
      <c r="G167" s="467"/>
      <c r="H167" s="469" t="s">
        <v>330</v>
      </c>
      <c r="I167" s="444"/>
      <c r="J167" s="444"/>
      <c r="K167" s="444"/>
      <c r="L167" s="444"/>
      <c r="M167" s="444"/>
      <c r="N167" s="444"/>
      <c r="O167" s="444"/>
      <c r="P167" s="444"/>
      <c r="Q167" s="444"/>
      <c r="R167" s="444"/>
      <c r="S167" s="444"/>
      <c r="T167" s="444"/>
      <c r="U167" s="444"/>
      <c r="V167" s="444"/>
      <c r="W167" s="444"/>
      <c r="X167" s="444"/>
      <c r="Y167" s="444"/>
      <c r="Z167" s="444"/>
      <c r="AA167" s="444"/>
      <c r="AB167" s="444"/>
      <c r="AC167" s="444"/>
      <c r="AD167" s="444"/>
      <c r="AE167" s="444"/>
      <c r="AF167" s="444"/>
      <c r="AG167" s="444"/>
      <c r="AH167" s="444"/>
      <c r="AI167" s="444"/>
      <c r="AJ167" s="444"/>
      <c r="AK167" s="444"/>
      <c r="AL167" s="444"/>
      <c r="AM167" s="444"/>
      <c r="AN167" s="444"/>
      <c r="AO167" s="444"/>
      <c r="AP167" s="444"/>
      <c r="AQ167" s="444"/>
      <c r="AR167" s="444"/>
      <c r="AS167" s="444"/>
      <c r="AT167" s="444"/>
      <c r="AU167" s="444"/>
      <c r="AV167" s="444"/>
      <c r="AW167" s="444"/>
      <c r="AX167" s="444"/>
      <c r="AY167" s="444"/>
      <c r="AZ167" s="444"/>
      <c r="BA167" s="444"/>
      <c r="BB167" s="444"/>
      <c r="BC167" s="444"/>
      <c r="BD167" s="444"/>
      <c r="BE167" s="444"/>
      <c r="BF167" s="444"/>
      <c r="BG167" s="444"/>
      <c r="BH167" s="444"/>
      <c r="BI167" s="444"/>
      <c r="BJ167" s="444"/>
      <c r="BK167" s="444"/>
      <c r="BL167" s="444"/>
      <c r="BM167" s="444"/>
      <c r="BN167" s="444"/>
      <c r="BO167" s="444"/>
      <c r="BP167" s="444"/>
      <c r="BQ167" s="444"/>
      <c r="BR167" s="444"/>
      <c r="BS167" s="445"/>
      <c r="BT167" s="465">
        <v>2</v>
      </c>
      <c r="BU167" s="465"/>
      <c r="BV167" s="465"/>
      <c r="BW167" s="465"/>
      <c r="BX167" s="465"/>
      <c r="BY167" s="465"/>
      <c r="BZ167" s="465"/>
      <c r="CA167" s="465"/>
      <c r="CB167" s="465"/>
      <c r="CC167" s="465"/>
      <c r="CD167" s="465"/>
      <c r="CE167" s="465"/>
      <c r="CF167" s="465"/>
      <c r="CG167" s="465"/>
      <c r="CH167" s="465"/>
      <c r="CI167" s="465"/>
      <c r="CJ167" s="465">
        <v>16000</v>
      </c>
      <c r="CK167" s="465"/>
      <c r="CL167" s="465"/>
      <c r="CM167" s="465"/>
      <c r="CN167" s="465"/>
      <c r="CO167" s="465"/>
      <c r="CP167" s="465"/>
      <c r="CQ167" s="465"/>
      <c r="CR167" s="465"/>
      <c r="CS167" s="465"/>
      <c r="CT167" s="465"/>
      <c r="CU167" s="465"/>
      <c r="CV167" s="465"/>
      <c r="CW167" s="465"/>
      <c r="CX167" s="465"/>
      <c r="CY167" s="465"/>
      <c r="CZ167" s="465"/>
      <c r="DA167" s="465"/>
    </row>
    <row r="168" spans="1:105" ht="15" customHeight="1">
      <c r="A168" s="417">
        <f>A167+1</f>
        <v>2</v>
      </c>
      <c r="B168" s="417"/>
      <c r="C168" s="417"/>
      <c r="D168" s="417"/>
      <c r="E168" s="417"/>
      <c r="F168" s="417"/>
      <c r="G168" s="417"/>
      <c r="H168" s="290" t="s">
        <v>331</v>
      </c>
      <c r="I168" s="291"/>
      <c r="J168" s="291"/>
      <c r="K168" s="291"/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  <c r="AM168" s="291"/>
      <c r="AN168" s="291"/>
      <c r="AO168" s="291"/>
      <c r="AP168" s="291"/>
      <c r="AQ168" s="291"/>
      <c r="AR168" s="291"/>
      <c r="AS168" s="291"/>
      <c r="AT168" s="291"/>
      <c r="AU168" s="291"/>
      <c r="AV168" s="291"/>
      <c r="AW168" s="291"/>
      <c r="AX168" s="291"/>
      <c r="AY168" s="291"/>
      <c r="AZ168" s="291"/>
      <c r="BA168" s="291"/>
      <c r="BB168" s="291"/>
      <c r="BC168" s="291"/>
      <c r="BD168" s="291"/>
      <c r="BE168" s="291"/>
      <c r="BF168" s="291"/>
      <c r="BG168" s="291"/>
      <c r="BH168" s="291"/>
      <c r="BI168" s="291"/>
      <c r="BJ168" s="291"/>
      <c r="BK168" s="291"/>
      <c r="BL168" s="291"/>
      <c r="BM168" s="291"/>
      <c r="BN168" s="291"/>
      <c r="BO168" s="291"/>
      <c r="BP168" s="291"/>
      <c r="BQ168" s="291"/>
      <c r="BR168" s="291"/>
      <c r="BS168" s="292"/>
      <c r="BT168" s="294">
        <v>1</v>
      </c>
      <c r="BU168" s="294"/>
      <c r="BV168" s="294"/>
      <c r="BW168" s="294"/>
      <c r="BX168" s="294"/>
      <c r="BY168" s="294"/>
      <c r="BZ168" s="294"/>
      <c r="CA168" s="294"/>
      <c r="CB168" s="294"/>
      <c r="CC168" s="294"/>
      <c r="CD168" s="294"/>
      <c r="CE168" s="294"/>
      <c r="CF168" s="294"/>
      <c r="CG168" s="294"/>
      <c r="CH168" s="294"/>
      <c r="CI168" s="294"/>
      <c r="CJ168" s="294">
        <v>3480</v>
      </c>
      <c r="CK168" s="294"/>
      <c r="CL168" s="294"/>
      <c r="CM168" s="294"/>
      <c r="CN168" s="294"/>
      <c r="CO168" s="294"/>
      <c r="CP168" s="294"/>
      <c r="CQ168" s="294"/>
      <c r="CR168" s="294"/>
      <c r="CS168" s="294"/>
      <c r="CT168" s="294"/>
      <c r="CU168" s="294"/>
      <c r="CV168" s="294"/>
      <c r="CW168" s="294"/>
      <c r="CX168" s="294"/>
      <c r="CY168" s="294"/>
      <c r="CZ168" s="294"/>
      <c r="DA168" s="294"/>
    </row>
    <row r="169" spans="1:105" ht="15" customHeight="1">
      <c r="A169" s="417">
        <f>A168+1</f>
        <v>3</v>
      </c>
      <c r="B169" s="417"/>
      <c r="C169" s="417"/>
      <c r="D169" s="417"/>
      <c r="E169" s="417"/>
      <c r="F169" s="417"/>
      <c r="G169" s="417"/>
      <c r="H169" s="290" t="s">
        <v>332</v>
      </c>
      <c r="I169" s="291"/>
      <c r="J169" s="291"/>
      <c r="K169" s="291"/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  <c r="AM169" s="291"/>
      <c r="AN169" s="291"/>
      <c r="AO169" s="291"/>
      <c r="AP169" s="291"/>
      <c r="AQ169" s="291"/>
      <c r="AR169" s="291"/>
      <c r="AS169" s="291"/>
      <c r="AT169" s="291"/>
      <c r="AU169" s="291"/>
      <c r="AV169" s="291"/>
      <c r="AW169" s="291"/>
      <c r="AX169" s="291"/>
      <c r="AY169" s="291"/>
      <c r="AZ169" s="291"/>
      <c r="BA169" s="291"/>
      <c r="BB169" s="291"/>
      <c r="BC169" s="291"/>
      <c r="BD169" s="291"/>
      <c r="BE169" s="291"/>
      <c r="BF169" s="291"/>
      <c r="BG169" s="291"/>
      <c r="BH169" s="291"/>
      <c r="BI169" s="291"/>
      <c r="BJ169" s="291"/>
      <c r="BK169" s="291"/>
      <c r="BL169" s="291"/>
      <c r="BM169" s="291"/>
      <c r="BN169" s="291"/>
      <c r="BO169" s="291"/>
      <c r="BP169" s="291"/>
      <c r="BQ169" s="291"/>
      <c r="BR169" s="291"/>
      <c r="BS169" s="292"/>
      <c r="BT169" s="294">
        <v>3</v>
      </c>
      <c r="BU169" s="294"/>
      <c r="BV169" s="294"/>
      <c r="BW169" s="294"/>
      <c r="BX169" s="294"/>
      <c r="BY169" s="294"/>
      <c r="BZ169" s="294"/>
      <c r="CA169" s="294"/>
      <c r="CB169" s="294"/>
      <c r="CC169" s="294"/>
      <c r="CD169" s="294"/>
      <c r="CE169" s="294"/>
      <c r="CF169" s="294"/>
      <c r="CG169" s="294"/>
      <c r="CH169" s="294"/>
      <c r="CI169" s="294"/>
      <c r="CJ169" s="294">
        <v>10000</v>
      </c>
      <c r="CK169" s="294"/>
      <c r="CL169" s="294"/>
      <c r="CM169" s="294"/>
      <c r="CN169" s="294"/>
      <c r="CO169" s="294"/>
      <c r="CP169" s="294"/>
      <c r="CQ169" s="294"/>
      <c r="CR169" s="294"/>
      <c r="CS169" s="294"/>
      <c r="CT169" s="294"/>
      <c r="CU169" s="294"/>
      <c r="CV169" s="294"/>
      <c r="CW169" s="294"/>
      <c r="CX169" s="294"/>
      <c r="CY169" s="294"/>
      <c r="CZ169" s="294"/>
      <c r="DA169" s="294"/>
    </row>
    <row r="170" spans="1:105" ht="15" customHeight="1">
      <c r="A170" s="417">
        <f>A169+1</f>
        <v>4</v>
      </c>
      <c r="B170" s="417"/>
      <c r="C170" s="417"/>
      <c r="D170" s="417"/>
      <c r="E170" s="417"/>
      <c r="F170" s="417"/>
      <c r="G170" s="417"/>
      <c r="H170" s="290" t="s">
        <v>333</v>
      </c>
      <c r="I170" s="291"/>
      <c r="J170" s="291"/>
      <c r="K170" s="291"/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  <c r="AM170" s="291"/>
      <c r="AN170" s="291"/>
      <c r="AO170" s="291"/>
      <c r="AP170" s="291"/>
      <c r="AQ170" s="291"/>
      <c r="AR170" s="291"/>
      <c r="AS170" s="291"/>
      <c r="AT170" s="291"/>
      <c r="AU170" s="291"/>
      <c r="AV170" s="291"/>
      <c r="AW170" s="291"/>
      <c r="AX170" s="291"/>
      <c r="AY170" s="291"/>
      <c r="AZ170" s="291"/>
      <c r="BA170" s="291"/>
      <c r="BB170" s="291"/>
      <c r="BC170" s="291"/>
      <c r="BD170" s="291"/>
      <c r="BE170" s="291"/>
      <c r="BF170" s="291"/>
      <c r="BG170" s="291"/>
      <c r="BH170" s="291"/>
      <c r="BI170" s="291"/>
      <c r="BJ170" s="291"/>
      <c r="BK170" s="291"/>
      <c r="BL170" s="291"/>
      <c r="BM170" s="291"/>
      <c r="BN170" s="291"/>
      <c r="BO170" s="291"/>
      <c r="BP170" s="291"/>
      <c r="BQ170" s="291"/>
      <c r="BR170" s="291"/>
      <c r="BS170" s="292"/>
      <c r="BT170" s="294">
        <v>1</v>
      </c>
      <c r="BU170" s="294"/>
      <c r="BV170" s="294"/>
      <c r="BW170" s="294"/>
      <c r="BX170" s="294"/>
      <c r="BY170" s="294"/>
      <c r="BZ170" s="294"/>
      <c r="CA170" s="294"/>
      <c r="CB170" s="294"/>
      <c r="CC170" s="294"/>
      <c r="CD170" s="294"/>
      <c r="CE170" s="294"/>
      <c r="CF170" s="294"/>
      <c r="CG170" s="294"/>
      <c r="CH170" s="294"/>
      <c r="CI170" s="294"/>
      <c r="CJ170" s="294">
        <v>6000</v>
      </c>
      <c r="CK170" s="294"/>
      <c r="CL170" s="294"/>
      <c r="CM170" s="294"/>
      <c r="CN170" s="294"/>
      <c r="CO170" s="294"/>
      <c r="CP170" s="294"/>
      <c r="CQ170" s="294"/>
      <c r="CR170" s="294"/>
      <c r="CS170" s="294"/>
      <c r="CT170" s="294"/>
      <c r="CU170" s="294"/>
      <c r="CV170" s="294"/>
      <c r="CW170" s="294"/>
      <c r="CX170" s="294"/>
      <c r="CY170" s="294"/>
      <c r="CZ170" s="294"/>
      <c r="DA170" s="294"/>
    </row>
    <row r="171" spans="1:105" ht="15" customHeight="1">
      <c r="A171" s="417"/>
      <c r="B171" s="417"/>
      <c r="C171" s="417"/>
      <c r="D171" s="417"/>
      <c r="E171" s="417"/>
      <c r="F171" s="417"/>
      <c r="G171" s="417"/>
      <c r="H171" s="290" t="s">
        <v>189</v>
      </c>
      <c r="I171" s="291"/>
      <c r="J171" s="291"/>
      <c r="K171" s="291"/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  <c r="AM171" s="291"/>
      <c r="AN171" s="291"/>
      <c r="AO171" s="291"/>
      <c r="AP171" s="291"/>
      <c r="AQ171" s="291"/>
      <c r="AR171" s="291"/>
      <c r="AS171" s="291"/>
      <c r="AT171" s="291"/>
      <c r="AU171" s="291"/>
      <c r="AV171" s="291"/>
      <c r="AW171" s="291"/>
      <c r="AX171" s="291"/>
      <c r="AY171" s="291"/>
      <c r="AZ171" s="291"/>
      <c r="BA171" s="291"/>
      <c r="BB171" s="291"/>
      <c r="BC171" s="291"/>
      <c r="BD171" s="291"/>
      <c r="BE171" s="291"/>
      <c r="BF171" s="291"/>
      <c r="BG171" s="291"/>
      <c r="BH171" s="291"/>
      <c r="BI171" s="291"/>
      <c r="BJ171" s="291"/>
      <c r="BK171" s="291"/>
      <c r="BL171" s="291"/>
      <c r="BM171" s="291"/>
      <c r="BN171" s="291"/>
      <c r="BO171" s="291"/>
      <c r="BP171" s="291"/>
      <c r="BQ171" s="291"/>
      <c r="BR171" s="291"/>
      <c r="BS171" s="292"/>
      <c r="BT171" s="294"/>
      <c r="BU171" s="294"/>
      <c r="BV171" s="294"/>
      <c r="BW171" s="294"/>
      <c r="BX171" s="294"/>
      <c r="BY171" s="294"/>
      <c r="BZ171" s="294"/>
      <c r="CA171" s="294"/>
      <c r="CB171" s="294"/>
      <c r="CC171" s="294"/>
      <c r="CD171" s="294"/>
      <c r="CE171" s="294"/>
      <c r="CF171" s="294"/>
      <c r="CG171" s="294"/>
      <c r="CH171" s="294"/>
      <c r="CI171" s="294"/>
      <c r="CJ171" s="294">
        <f>SUM(CJ167:CJ170)</f>
        <v>35480</v>
      </c>
      <c r="CK171" s="294"/>
      <c r="CL171" s="294"/>
      <c r="CM171" s="294"/>
      <c r="CN171" s="294"/>
      <c r="CO171" s="294"/>
      <c r="CP171" s="294"/>
      <c r="CQ171" s="294"/>
      <c r="CR171" s="294"/>
      <c r="CS171" s="294"/>
      <c r="CT171" s="294"/>
      <c r="CU171" s="294"/>
      <c r="CV171" s="294"/>
      <c r="CW171" s="294"/>
      <c r="CX171" s="294"/>
      <c r="CY171" s="294"/>
      <c r="CZ171" s="294"/>
      <c r="DA171" s="294"/>
    </row>
    <row r="172" spans="1:105" ht="15" customHeight="1">
      <c r="A172" s="466">
        <v>210240170</v>
      </c>
      <c r="B172" s="466"/>
      <c r="C172" s="466"/>
      <c r="D172" s="466"/>
      <c r="E172" s="466"/>
      <c r="F172" s="466"/>
      <c r="G172" s="466"/>
      <c r="H172" s="466"/>
      <c r="I172" s="466"/>
      <c r="J172" s="466"/>
      <c r="K172" s="466"/>
      <c r="L172" s="466"/>
      <c r="M172" s="466"/>
      <c r="N172" s="466"/>
      <c r="O172" s="466"/>
      <c r="P172" s="466"/>
      <c r="Q172" s="466"/>
      <c r="R172" s="466"/>
      <c r="S172" s="466"/>
      <c r="T172" s="466"/>
      <c r="U172" s="466"/>
      <c r="V172" s="466"/>
      <c r="W172" s="466"/>
      <c r="X172" s="466"/>
      <c r="Y172" s="466"/>
      <c r="Z172" s="466"/>
      <c r="AA172" s="466"/>
      <c r="AB172" s="466"/>
      <c r="AC172" s="466"/>
      <c r="AD172" s="466"/>
      <c r="AE172" s="466"/>
      <c r="AF172" s="466"/>
      <c r="AG172" s="466"/>
      <c r="AH172" s="466"/>
      <c r="AI172" s="466"/>
      <c r="AJ172" s="466"/>
      <c r="AK172" s="466"/>
      <c r="AL172" s="466"/>
      <c r="AM172" s="466"/>
      <c r="AN172" s="466"/>
      <c r="AO172" s="466"/>
      <c r="AP172" s="466"/>
      <c r="AQ172" s="466"/>
      <c r="AR172" s="466"/>
      <c r="AS172" s="466"/>
      <c r="AT172" s="466"/>
      <c r="AU172" s="466"/>
      <c r="AV172" s="466"/>
      <c r="AW172" s="466"/>
      <c r="AX172" s="466"/>
      <c r="AY172" s="466"/>
      <c r="AZ172" s="466"/>
      <c r="BA172" s="466"/>
      <c r="BB172" s="466"/>
      <c r="BC172" s="466"/>
      <c r="BD172" s="466"/>
      <c r="BE172" s="466"/>
      <c r="BF172" s="466"/>
      <c r="BG172" s="466"/>
      <c r="BH172" s="466"/>
      <c r="BI172" s="466"/>
      <c r="BJ172" s="466"/>
      <c r="BK172" s="466"/>
      <c r="BL172" s="466"/>
      <c r="BM172" s="466"/>
      <c r="BN172" s="466"/>
      <c r="BO172" s="466"/>
      <c r="BP172" s="466"/>
      <c r="BQ172" s="466"/>
      <c r="BR172" s="466"/>
      <c r="BS172" s="466"/>
      <c r="BT172" s="466"/>
      <c r="BU172" s="466"/>
      <c r="BV172" s="466"/>
      <c r="BW172" s="466"/>
      <c r="BX172" s="466"/>
      <c r="BY172" s="466"/>
      <c r="BZ172" s="466"/>
      <c r="CA172" s="466"/>
      <c r="CB172" s="466"/>
      <c r="CC172" s="466"/>
      <c r="CD172" s="466"/>
      <c r="CE172" s="466"/>
      <c r="CF172" s="466"/>
      <c r="CG172" s="466"/>
      <c r="CH172" s="466"/>
      <c r="CI172" s="466"/>
      <c r="CJ172" s="466"/>
      <c r="CK172" s="466"/>
      <c r="CL172" s="466"/>
      <c r="CM172" s="466"/>
      <c r="CN172" s="466"/>
      <c r="CO172" s="466"/>
      <c r="CP172" s="466"/>
      <c r="CQ172" s="466"/>
      <c r="CR172" s="466"/>
      <c r="CS172" s="466"/>
      <c r="CT172" s="466"/>
      <c r="CU172" s="466"/>
      <c r="CV172" s="466"/>
      <c r="CW172" s="466"/>
      <c r="CX172" s="466"/>
      <c r="CY172" s="466"/>
      <c r="CZ172" s="466"/>
      <c r="DA172" s="466"/>
    </row>
    <row r="173" spans="1:105" ht="15" customHeight="1">
      <c r="A173" s="470">
        <f>A171+1</f>
        <v>1</v>
      </c>
      <c r="B173" s="470"/>
      <c r="C173" s="470"/>
      <c r="D173" s="470"/>
      <c r="E173" s="470"/>
      <c r="F173" s="470"/>
      <c r="G173" s="470"/>
      <c r="H173" s="290" t="s">
        <v>330</v>
      </c>
      <c r="I173" s="291"/>
      <c r="J173" s="291"/>
      <c r="K173" s="291"/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  <c r="AM173" s="291"/>
      <c r="AN173" s="291"/>
      <c r="AO173" s="291"/>
      <c r="AP173" s="291"/>
      <c r="AQ173" s="291"/>
      <c r="AR173" s="291"/>
      <c r="AS173" s="291"/>
      <c r="AT173" s="291"/>
      <c r="AU173" s="291"/>
      <c r="AV173" s="291"/>
      <c r="AW173" s="291"/>
      <c r="AX173" s="291"/>
      <c r="AY173" s="291"/>
      <c r="AZ173" s="291"/>
      <c r="BA173" s="291"/>
      <c r="BB173" s="291"/>
      <c r="BC173" s="291"/>
      <c r="BD173" s="291"/>
      <c r="BE173" s="291"/>
      <c r="BF173" s="291"/>
      <c r="BG173" s="291"/>
      <c r="BH173" s="291"/>
      <c r="BI173" s="291"/>
      <c r="BJ173" s="291"/>
      <c r="BK173" s="291"/>
      <c r="BL173" s="291"/>
      <c r="BM173" s="291"/>
      <c r="BN173" s="291"/>
      <c r="BO173" s="291"/>
      <c r="BP173" s="291"/>
      <c r="BQ173" s="291"/>
      <c r="BR173" s="291"/>
      <c r="BS173" s="292"/>
      <c r="BT173" s="260">
        <v>1</v>
      </c>
      <c r="BU173" s="260"/>
      <c r="BV173" s="260"/>
      <c r="BW173" s="260"/>
      <c r="BX173" s="260"/>
      <c r="BY173" s="260"/>
      <c r="BZ173" s="260"/>
      <c r="CA173" s="260"/>
      <c r="CB173" s="260"/>
      <c r="CC173" s="260"/>
      <c r="CD173" s="260"/>
      <c r="CE173" s="260"/>
      <c r="CF173" s="260"/>
      <c r="CG173" s="260"/>
      <c r="CH173" s="260"/>
      <c r="CI173" s="260"/>
      <c r="CJ173" s="260">
        <v>60000</v>
      </c>
      <c r="CK173" s="260"/>
      <c r="CL173" s="260"/>
      <c r="CM173" s="260"/>
      <c r="CN173" s="260"/>
      <c r="CO173" s="260"/>
      <c r="CP173" s="260"/>
      <c r="CQ173" s="260"/>
      <c r="CR173" s="260"/>
      <c r="CS173" s="260"/>
      <c r="CT173" s="260"/>
      <c r="CU173" s="260"/>
      <c r="CV173" s="260"/>
      <c r="CW173" s="260"/>
      <c r="CX173" s="260"/>
      <c r="CY173" s="260"/>
      <c r="CZ173" s="260"/>
      <c r="DA173" s="260"/>
    </row>
    <row r="174" spans="1:105" ht="15" customHeight="1">
      <c r="A174" s="417">
        <f>A173+1</f>
        <v>2</v>
      </c>
      <c r="B174" s="417"/>
      <c r="C174" s="417"/>
      <c r="D174" s="417"/>
      <c r="E174" s="417"/>
      <c r="F174" s="417"/>
      <c r="G174" s="417"/>
      <c r="H174" s="290" t="s">
        <v>334</v>
      </c>
      <c r="I174" s="291"/>
      <c r="J174" s="291"/>
      <c r="K174" s="291"/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  <c r="AM174" s="291"/>
      <c r="AN174" s="291"/>
      <c r="AO174" s="291"/>
      <c r="AP174" s="291"/>
      <c r="AQ174" s="291"/>
      <c r="AR174" s="291"/>
      <c r="AS174" s="291"/>
      <c r="AT174" s="291"/>
      <c r="AU174" s="291"/>
      <c r="AV174" s="291"/>
      <c r="AW174" s="291"/>
      <c r="AX174" s="291"/>
      <c r="AY174" s="291"/>
      <c r="AZ174" s="291"/>
      <c r="BA174" s="291"/>
      <c r="BB174" s="291"/>
      <c r="BC174" s="291"/>
      <c r="BD174" s="291"/>
      <c r="BE174" s="291"/>
      <c r="BF174" s="291"/>
      <c r="BG174" s="291"/>
      <c r="BH174" s="291"/>
      <c r="BI174" s="291"/>
      <c r="BJ174" s="291"/>
      <c r="BK174" s="291"/>
      <c r="BL174" s="291"/>
      <c r="BM174" s="291"/>
      <c r="BN174" s="291"/>
      <c r="BO174" s="291"/>
      <c r="BP174" s="291"/>
      <c r="BQ174" s="291"/>
      <c r="BR174" s="291"/>
      <c r="BS174" s="292"/>
      <c r="BT174" s="294">
        <v>4</v>
      </c>
      <c r="BU174" s="294"/>
      <c r="BV174" s="294"/>
      <c r="BW174" s="294"/>
      <c r="BX174" s="294"/>
      <c r="BY174" s="294"/>
      <c r="BZ174" s="294"/>
      <c r="CA174" s="294"/>
      <c r="CB174" s="294"/>
      <c r="CC174" s="294"/>
      <c r="CD174" s="294"/>
      <c r="CE174" s="294"/>
      <c r="CF174" s="294"/>
      <c r="CG174" s="294"/>
      <c r="CH174" s="294"/>
      <c r="CI174" s="294"/>
      <c r="CJ174" s="294">
        <v>50000</v>
      </c>
      <c r="CK174" s="294"/>
      <c r="CL174" s="294"/>
      <c r="CM174" s="294"/>
      <c r="CN174" s="294"/>
      <c r="CO174" s="294"/>
      <c r="CP174" s="294"/>
      <c r="CQ174" s="294"/>
      <c r="CR174" s="294"/>
      <c r="CS174" s="294"/>
      <c r="CT174" s="294"/>
      <c r="CU174" s="294"/>
      <c r="CV174" s="294"/>
      <c r="CW174" s="294"/>
      <c r="CX174" s="294"/>
      <c r="CY174" s="294"/>
      <c r="CZ174" s="294"/>
      <c r="DA174" s="294"/>
    </row>
    <row r="175" spans="1:105" ht="15" customHeight="1">
      <c r="A175" s="417"/>
      <c r="B175" s="417"/>
      <c r="C175" s="417"/>
      <c r="D175" s="417"/>
      <c r="E175" s="417"/>
      <c r="F175" s="417"/>
      <c r="G175" s="417"/>
      <c r="H175" s="290" t="s">
        <v>189</v>
      </c>
      <c r="I175" s="291"/>
      <c r="J175" s="291"/>
      <c r="K175" s="291"/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  <c r="AM175" s="291"/>
      <c r="AN175" s="291"/>
      <c r="AO175" s="291"/>
      <c r="AP175" s="291"/>
      <c r="AQ175" s="291"/>
      <c r="AR175" s="291"/>
      <c r="AS175" s="291"/>
      <c r="AT175" s="291"/>
      <c r="AU175" s="291"/>
      <c r="AV175" s="291"/>
      <c r="AW175" s="291"/>
      <c r="AX175" s="291"/>
      <c r="AY175" s="291"/>
      <c r="AZ175" s="291"/>
      <c r="BA175" s="291"/>
      <c r="BB175" s="291"/>
      <c r="BC175" s="291"/>
      <c r="BD175" s="291"/>
      <c r="BE175" s="291"/>
      <c r="BF175" s="291"/>
      <c r="BG175" s="291"/>
      <c r="BH175" s="291"/>
      <c r="BI175" s="291"/>
      <c r="BJ175" s="291"/>
      <c r="BK175" s="291"/>
      <c r="BL175" s="291"/>
      <c r="BM175" s="291"/>
      <c r="BN175" s="291"/>
      <c r="BO175" s="291"/>
      <c r="BP175" s="291"/>
      <c r="BQ175" s="291"/>
      <c r="BR175" s="291"/>
      <c r="BS175" s="292"/>
      <c r="BT175" s="294"/>
      <c r="BU175" s="294"/>
      <c r="BV175" s="294"/>
      <c r="BW175" s="294"/>
      <c r="BX175" s="294"/>
      <c r="BY175" s="294"/>
      <c r="BZ175" s="294"/>
      <c r="CA175" s="294"/>
      <c r="CB175" s="294"/>
      <c r="CC175" s="294"/>
      <c r="CD175" s="294"/>
      <c r="CE175" s="294"/>
      <c r="CF175" s="294"/>
      <c r="CG175" s="294"/>
      <c r="CH175" s="294"/>
      <c r="CI175" s="294"/>
      <c r="CJ175" s="294">
        <f>SUM(CJ173:CJ174)</f>
        <v>110000</v>
      </c>
      <c r="CK175" s="294"/>
      <c r="CL175" s="294"/>
      <c r="CM175" s="294"/>
      <c r="CN175" s="294"/>
      <c r="CO175" s="294"/>
      <c r="CP175" s="294"/>
      <c r="CQ175" s="294"/>
      <c r="CR175" s="294"/>
      <c r="CS175" s="294"/>
      <c r="CT175" s="294"/>
      <c r="CU175" s="294"/>
      <c r="CV175" s="294"/>
      <c r="CW175" s="294"/>
      <c r="CX175" s="294"/>
      <c r="CY175" s="294"/>
      <c r="CZ175" s="294"/>
      <c r="DA175" s="294"/>
    </row>
    <row r="176" spans="1:105" ht="15" customHeight="1">
      <c r="A176" s="468" t="s">
        <v>335</v>
      </c>
      <c r="B176" s="468"/>
      <c r="C176" s="468"/>
      <c r="D176" s="468"/>
      <c r="E176" s="468"/>
      <c r="F176" s="468"/>
      <c r="G176" s="468"/>
      <c r="H176" s="468"/>
      <c r="I176" s="468"/>
      <c r="J176" s="468"/>
      <c r="K176" s="468"/>
      <c r="L176" s="468"/>
      <c r="M176" s="468"/>
      <c r="N176" s="468"/>
      <c r="O176" s="468"/>
      <c r="P176" s="468"/>
      <c r="Q176" s="468"/>
      <c r="R176" s="468"/>
      <c r="S176" s="468"/>
      <c r="T176" s="468"/>
      <c r="U176" s="468"/>
      <c r="V176" s="468"/>
      <c r="W176" s="468"/>
      <c r="X176" s="468"/>
      <c r="Y176" s="468"/>
      <c r="Z176" s="468"/>
      <c r="AA176" s="468"/>
      <c r="AB176" s="468"/>
      <c r="AC176" s="468"/>
      <c r="AD176" s="468"/>
      <c r="AE176" s="468"/>
      <c r="AF176" s="468"/>
      <c r="AG176" s="468"/>
      <c r="AH176" s="468"/>
      <c r="AI176" s="468"/>
      <c r="AJ176" s="468"/>
      <c r="AK176" s="468"/>
      <c r="AL176" s="468"/>
      <c r="AM176" s="468"/>
      <c r="AN176" s="468"/>
      <c r="AO176" s="468"/>
      <c r="AP176" s="468"/>
      <c r="AQ176" s="468"/>
      <c r="AR176" s="468"/>
      <c r="AS176" s="468"/>
      <c r="AT176" s="468"/>
      <c r="AU176" s="468"/>
      <c r="AV176" s="468"/>
      <c r="AW176" s="468"/>
      <c r="AX176" s="468"/>
      <c r="AY176" s="468"/>
      <c r="AZ176" s="468"/>
      <c r="BA176" s="468"/>
      <c r="BB176" s="468"/>
      <c r="BC176" s="468"/>
      <c r="BD176" s="468"/>
      <c r="BE176" s="468"/>
      <c r="BF176" s="468"/>
      <c r="BG176" s="468"/>
      <c r="BH176" s="468"/>
      <c r="BI176" s="468"/>
      <c r="BJ176" s="468"/>
      <c r="BK176" s="468"/>
      <c r="BL176" s="468"/>
      <c r="BM176" s="468"/>
      <c r="BN176" s="468"/>
      <c r="BO176" s="468"/>
      <c r="BP176" s="468"/>
      <c r="BQ176" s="468"/>
      <c r="BR176" s="468"/>
      <c r="BS176" s="468"/>
      <c r="BT176" s="468"/>
      <c r="BU176" s="468"/>
      <c r="BV176" s="468"/>
      <c r="BW176" s="468"/>
      <c r="BX176" s="468"/>
      <c r="BY176" s="468"/>
      <c r="BZ176" s="468"/>
      <c r="CA176" s="468"/>
      <c r="CB176" s="468"/>
      <c r="CC176" s="468"/>
      <c r="CD176" s="468"/>
      <c r="CE176" s="468"/>
      <c r="CF176" s="468"/>
      <c r="CG176" s="468"/>
      <c r="CH176" s="468"/>
      <c r="CI176" s="468"/>
      <c r="CJ176" s="468"/>
      <c r="CK176" s="468"/>
      <c r="CL176" s="468"/>
      <c r="CM176" s="468"/>
      <c r="CN176" s="468"/>
      <c r="CO176" s="468"/>
      <c r="CP176" s="468"/>
      <c r="CQ176" s="468"/>
      <c r="CR176" s="468"/>
      <c r="CS176" s="468"/>
      <c r="CT176" s="468"/>
      <c r="CU176" s="468"/>
      <c r="CV176" s="468"/>
      <c r="CW176" s="468"/>
      <c r="CX176" s="468"/>
      <c r="CY176" s="468"/>
      <c r="CZ176" s="468"/>
      <c r="DA176" s="468"/>
    </row>
    <row r="177" spans="1:105" ht="15" customHeight="1">
      <c r="A177" s="417">
        <f>A175+1</f>
        <v>1</v>
      </c>
      <c r="B177" s="417"/>
      <c r="C177" s="417"/>
      <c r="D177" s="417"/>
      <c r="E177" s="417"/>
      <c r="F177" s="417"/>
      <c r="G177" s="417"/>
      <c r="H177" s="290" t="s">
        <v>336</v>
      </c>
      <c r="I177" s="291"/>
      <c r="J177" s="291"/>
      <c r="K177" s="291"/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  <c r="AM177" s="291"/>
      <c r="AN177" s="291"/>
      <c r="AO177" s="291"/>
      <c r="AP177" s="291"/>
      <c r="AQ177" s="291"/>
      <c r="AR177" s="291"/>
      <c r="AS177" s="291"/>
      <c r="AT177" s="291"/>
      <c r="AU177" s="291"/>
      <c r="AV177" s="291"/>
      <c r="AW177" s="291"/>
      <c r="AX177" s="291"/>
      <c r="AY177" s="291"/>
      <c r="AZ177" s="291"/>
      <c r="BA177" s="291"/>
      <c r="BB177" s="291"/>
      <c r="BC177" s="291"/>
      <c r="BD177" s="291"/>
      <c r="BE177" s="291"/>
      <c r="BF177" s="291"/>
      <c r="BG177" s="291"/>
      <c r="BH177" s="291"/>
      <c r="BI177" s="291"/>
      <c r="BJ177" s="291"/>
      <c r="BK177" s="291"/>
      <c r="BL177" s="291"/>
      <c r="BM177" s="291"/>
      <c r="BN177" s="291"/>
      <c r="BO177" s="291"/>
      <c r="BP177" s="291"/>
      <c r="BQ177" s="291"/>
      <c r="BR177" s="291"/>
      <c r="BS177" s="292"/>
      <c r="BT177" s="294">
        <v>2</v>
      </c>
      <c r="BU177" s="294"/>
      <c r="BV177" s="294"/>
      <c r="BW177" s="294"/>
      <c r="BX177" s="294"/>
      <c r="BY177" s="294"/>
      <c r="BZ177" s="294"/>
      <c r="CA177" s="294"/>
      <c r="CB177" s="294"/>
      <c r="CC177" s="294"/>
      <c r="CD177" s="294"/>
      <c r="CE177" s="294"/>
      <c r="CF177" s="294"/>
      <c r="CG177" s="294"/>
      <c r="CH177" s="294"/>
      <c r="CI177" s="294"/>
      <c r="CJ177" s="294">
        <v>271000</v>
      </c>
      <c r="CK177" s="294"/>
      <c r="CL177" s="294"/>
      <c r="CM177" s="294"/>
      <c r="CN177" s="294"/>
      <c r="CO177" s="294"/>
      <c r="CP177" s="294"/>
      <c r="CQ177" s="294"/>
      <c r="CR177" s="294"/>
      <c r="CS177" s="294"/>
      <c r="CT177" s="294"/>
      <c r="CU177" s="294"/>
      <c r="CV177" s="294"/>
      <c r="CW177" s="294"/>
      <c r="CX177" s="294"/>
      <c r="CY177" s="294"/>
      <c r="CZ177" s="294"/>
      <c r="DA177" s="294"/>
    </row>
    <row r="178" spans="1:105" ht="15" customHeight="1">
      <c r="A178" s="417">
        <f>A177+1</f>
        <v>2</v>
      </c>
      <c r="B178" s="417"/>
      <c r="C178" s="417"/>
      <c r="D178" s="417"/>
      <c r="E178" s="417"/>
      <c r="F178" s="417"/>
      <c r="G178" s="417"/>
      <c r="H178" s="290" t="s">
        <v>337</v>
      </c>
      <c r="I178" s="291"/>
      <c r="J178" s="291"/>
      <c r="K178" s="291"/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  <c r="AM178" s="291"/>
      <c r="AN178" s="291"/>
      <c r="AO178" s="291"/>
      <c r="AP178" s="291"/>
      <c r="AQ178" s="291"/>
      <c r="AR178" s="291"/>
      <c r="AS178" s="291"/>
      <c r="AT178" s="291"/>
      <c r="AU178" s="291"/>
      <c r="AV178" s="291"/>
      <c r="AW178" s="291"/>
      <c r="AX178" s="291"/>
      <c r="AY178" s="291"/>
      <c r="AZ178" s="291"/>
      <c r="BA178" s="291"/>
      <c r="BB178" s="291"/>
      <c r="BC178" s="291"/>
      <c r="BD178" s="291"/>
      <c r="BE178" s="291"/>
      <c r="BF178" s="291"/>
      <c r="BG178" s="291"/>
      <c r="BH178" s="291"/>
      <c r="BI178" s="291"/>
      <c r="BJ178" s="291"/>
      <c r="BK178" s="291"/>
      <c r="BL178" s="291"/>
      <c r="BM178" s="291"/>
      <c r="BN178" s="291"/>
      <c r="BO178" s="291"/>
      <c r="BP178" s="291"/>
      <c r="BQ178" s="291"/>
      <c r="BR178" s="291"/>
      <c r="BS178" s="292"/>
      <c r="BT178" s="294">
        <v>1</v>
      </c>
      <c r="BU178" s="294"/>
      <c r="BV178" s="294"/>
      <c r="BW178" s="294"/>
      <c r="BX178" s="294"/>
      <c r="BY178" s="294"/>
      <c r="BZ178" s="294"/>
      <c r="CA178" s="294"/>
      <c r="CB178" s="294"/>
      <c r="CC178" s="294"/>
      <c r="CD178" s="294"/>
      <c r="CE178" s="294"/>
      <c r="CF178" s="294"/>
      <c r="CG178" s="294"/>
      <c r="CH178" s="294"/>
      <c r="CI178" s="294"/>
      <c r="CJ178" s="294">
        <v>41960</v>
      </c>
      <c r="CK178" s="294"/>
      <c r="CL178" s="294"/>
      <c r="CM178" s="294"/>
      <c r="CN178" s="294"/>
      <c r="CO178" s="294"/>
      <c r="CP178" s="294"/>
      <c r="CQ178" s="294"/>
      <c r="CR178" s="294"/>
      <c r="CS178" s="294"/>
      <c r="CT178" s="294"/>
      <c r="CU178" s="294"/>
      <c r="CV178" s="294"/>
      <c r="CW178" s="294"/>
      <c r="CX178" s="294"/>
      <c r="CY178" s="294"/>
      <c r="CZ178" s="294"/>
      <c r="DA178" s="294"/>
    </row>
    <row r="179" spans="1:105" ht="15" customHeight="1">
      <c r="A179" s="417"/>
      <c r="B179" s="417"/>
      <c r="C179" s="417"/>
      <c r="D179" s="417"/>
      <c r="E179" s="417"/>
      <c r="F179" s="417"/>
      <c r="G179" s="417"/>
      <c r="H179" s="290" t="s">
        <v>189</v>
      </c>
      <c r="I179" s="291"/>
      <c r="J179" s="291"/>
      <c r="K179" s="291"/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  <c r="AM179" s="291"/>
      <c r="AN179" s="291"/>
      <c r="AO179" s="291"/>
      <c r="AP179" s="291"/>
      <c r="AQ179" s="291"/>
      <c r="AR179" s="291"/>
      <c r="AS179" s="291"/>
      <c r="AT179" s="291"/>
      <c r="AU179" s="291"/>
      <c r="AV179" s="291"/>
      <c r="AW179" s="291"/>
      <c r="AX179" s="291"/>
      <c r="AY179" s="291"/>
      <c r="AZ179" s="291"/>
      <c r="BA179" s="291"/>
      <c r="BB179" s="291"/>
      <c r="BC179" s="291"/>
      <c r="BD179" s="291"/>
      <c r="BE179" s="291"/>
      <c r="BF179" s="291"/>
      <c r="BG179" s="291"/>
      <c r="BH179" s="291"/>
      <c r="BI179" s="291"/>
      <c r="BJ179" s="291"/>
      <c r="BK179" s="291"/>
      <c r="BL179" s="291"/>
      <c r="BM179" s="291"/>
      <c r="BN179" s="291"/>
      <c r="BO179" s="291"/>
      <c r="BP179" s="291"/>
      <c r="BQ179" s="291"/>
      <c r="BR179" s="291"/>
      <c r="BS179" s="292"/>
      <c r="BT179" s="294"/>
      <c r="BU179" s="294"/>
      <c r="BV179" s="294"/>
      <c r="BW179" s="294"/>
      <c r="BX179" s="294"/>
      <c r="BY179" s="294"/>
      <c r="BZ179" s="294"/>
      <c r="CA179" s="294"/>
      <c r="CB179" s="294"/>
      <c r="CC179" s="294"/>
      <c r="CD179" s="294"/>
      <c r="CE179" s="294"/>
      <c r="CF179" s="294"/>
      <c r="CG179" s="294"/>
      <c r="CH179" s="294"/>
      <c r="CI179" s="294"/>
      <c r="CJ179" s="294">
        <f>SUM(CJ177:CJ178)</f>
        <v>312960</v>
      </c>
      <c r="CK179" s="294"/>
      <c r="CL179" s="294"/>
      <c r="CM179" s="294"/>
      <c r="CN179" s="294"/>
      <c r="CO179" s="294"/>
      <c r="CP179" s="294"/>
      <c r="CQ179" s="294"/>
      <c r="CR179" s="294"/>
      <c r="CS179" s="294"/>
      <c r="CT179" s="294"/>
      <c r="CU179" s="294"/>
      <c r="CV179" s="294"/>
      <c r="CW179" s="294"/>
      <c r="CX179" s="294"/>
      <c r="CY179" s="294"/>
      <c r="CZ179" s="294"/>
      <c r="DA179" s="294"/>
    </row>
    <row r="180" spans="1:105" ht="15" customHeight="1">
      <c r="A180" s="468" t="s">
        <v>338</v>
      </c>
      <c r="B180" s="468"/>
      <c r="C180" s="468"/>
      <c r="D180" s="468"/>
      <c r="E180" s="468"/>
      <c r="F180" s="468"/>
      <c r="G180" s="468"/>
      <c r="H180" s="468"/>
      <c r="I180" s="468"/>
      <c r="J180" s="468"/>
      <c r="K180" s="468"/>
      <c r="L180" s="468"/>
      <c r="M180" s="468"/>
      <c r="N180" s="468"/>
      <c r="O180" s="468"/>
      <c r="P180" s="468"/>
      <c r="Q180" s="468"/>
      <c r="R180" s="468"/>
      <c r="S180" s="468"/>
      <c r="T180" s="468"/>
      <c r="U180" s="468"/>
      <c r="V180" s="468"/>
      <c r="W180" s="468"/>
      <c r="X180" s="468"/>
      <c r="Y180" s="468"/>
      <c r="Z180" s="468"/>
      <c r="AA180" s="468"/>
      <c r="AB180" s="468"/>
      <c r="AC180" s="468"/>
      <c r="AD180" s="468"/>
      <c r="AE180" s="468"/>
      <c r="AF180" s="468"/>
      <c r="AG180" s="468"/>
      <c r="AH180" s="468"/>
      <c r="AI180" s="468"/>
      <c r="AJ180" s="468"/>
      <c r="AK180" s="468"/>
      <c r="AL180" s="468"/>
      <c r="AM180" s="468"/>
      <c r="AN180" s="468"/>
      <c r="AO180" s="468"/>
      <c r="AP180" s="468"/>
      <c r="AQ180" s="468"/>
      <c r="AR180" s="468"/>
      <c r="AS180" s="468"/>
      <c r="AT180" s="468"/>
      <c r="AU180" s="468"/>
      <c r="AV180" s="468"/>
      <c r="AW180" s="468"/>
      <c r="AX180" s="468"/>
      <c r="AY180" s="468"/>
      <c r="AZ180" s="468"/>
      <c r="BA180" s="468"/>
      <c r="BB180" s="468"/>
      <c r="BC180" s="468"/>
      <c r="BD180" s="468"/>
      <c r="BE180" s="468"/>
      <c r="BF180" s="468"/>
      <c r="BG180" s="468"/>
      <c r="BH180" s="468"/>
      <c r="BI180" s="468"/>
      <c r="BJ180" s="468"/>
      <c r="BK180" s="468"/>
      <c r="BL180" s="468"/>
      <c r="BM180" s="468"/>
      <c r="BN180" s="468"/>
      <c r="BO180" s="468"/>
      <c r="BP180" s="468"/>
      <c r="BQ180" s="468"/>
      <c r="BR180" s="468"/>
      <c r="BS180" s="468"/>
      <c r="BT180" s="468"/>
      <c r="BU180" s="468"/>
      <c r="BV180" s="468"/>
      <c r="BW180" s="468"/>
      <c r="BX180" s="468"/>
      <c r="BY180" s="468"/>
      <c r="BZ180" s="468"/>
      <c r="CA180" s="468"/>
      <c r="CB180" s="468"/>
      <c r="CC180" s="468"/>
      <c r="CD180" s="468"/>
      <c r="CE180" s="468"/>
      <c r="CF180" s="468"/>
      <c r="CG180" s="468"/>
      <c r="CH180" s="468"/>
      <c r="CI180" s="468"/>
      <c r="CJ180" s="468"/>
      <c r="CK180" s="468"/>
      <c r="CL180" s="468"/>
      <c r="CM180" s="468"/>
      <c r="CN180" s="468"/>
      <c r="CO180" s="468"/>
      <c r="CP180" s="468"/>
      <c r="CQ180" s="468"/>
      <c r="CR180" s="468"/>
      <c r="CS180" s="468"/>
      <c r="CT180" s="468"/>
      <c r="CU180" s="468"/>
      <c r="CV180" s="468"/>
      <c r="CW180" s="468"/>
      <c r="CX180" s="468"/>
      <c r="CY180" s="468"/>
      <c r="CZ180" s="468"/>
      <c r="DA180" s="468"/>
    </row>
    <row r="181" spans="1:105" ht="15" customHeight="1">
      <c r="A181" s="417">
        <f>A179+1</f>
        <v>1</v>
      </c>
      <c r="B181" s="417"/>
      <c r="C181" s="417"/>
      <c r="D181" s="417"/>
      <c r="E181" s="417"/>
      <c r="F181" s="417"/>
      <c r="G181" s="417"/>
      <c r="H181" s="290" t="s">
        <v>339</v>
      </c>
      <c r="I181" s="291"/>
      <c r="J181" s="291"/>
      <c r="K181" s="291"/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  <c r="AM181" s="291"/>
      <c r="AN181" s="291"/>
      <c r="AO181" s="291"/>
      <c r="AP181" s="291"/>
      <c r="AQ181" s="291"/>
      <c r="AR181" s="291"/>
      <c r="AS181" s="291"/>
      <c r="AT181" s="291"/>
      <c r="AU181" s="291"/>
      <c r="AV181" s="291"/>
      <c r="AW181" s="291"/>
      <c r="AX181" s="291"/>
      <c r="AY181" s="291"/>
      <c r="AZ181" s="291"/>
      <c r="BA181" s="291"/>
      <c r="BB181" s="291"/>
      <c r="BC181" s="291"/>
      <c r="BD181" s="291"/>
      <c r="BE181" s="291"/>
      <c r="BF181" s="291"/>
      <c r="BG181" s="291"/>
      <c r="BH181" s="291"/>
      <c r="BI181" s="291"/>
      <c r="BJ181" s="291"/>
      <c r="BK181" s="291"/>
      <c r="BL181" s="291"/>
      <c r="BM181" s="291"/>
      <c r="BN181" s="291"/>
      <c r="BO181" s="291"/>
      <c r="BP181" s="291"/>
      <c r="BQ181" s="291"/>
      <c r="BR181" s="291"/>
      <c r="BS181" s="292"/>
      <c r="BT181" s="294">
        <v>2</v>
      </c>
      <c r="BU181" s="294"/>
      <c r="BV181" s="294"/>
      <c r="BW181" s="294"/>
      <c r="BX181" s="294"/>
      <c r="BY181" s="294"/>
      <c r="BZ181" s="294"/>
      <c r="CA181" s="294"/>
      <c r="CB181" s="294"/>
      <c r="CC181" s="294"/>
      <c r="CD181" s="294"/>
      <c r="CE181" s="294"/>
      <c r="CF181" s="294"/>
      <c r="CG181" s="294"/>
      <c r="CH181" s="294"/>
      <c r="CI181" s="294"/>
      <c r="CJ181" s="294">
        <v>16329</v>
      </c>
      <c r="CK181" s="294"/>
      <c r="CL181" s="294"/>
      <c r="CM181" s="294"/>
      <c r="CN181" s="294"/>
      <c r="CO181" s="294"/>
      <c r="CP181" s="294"/>
      <c r="CQ181" s="294"/>
      <c r="CR181" s="294"/>
      <c r="CS181" s="294"/>
      <c r="CT181" s="294"/>
      <c r="CU181" s="294"/>
      <c r="CV181" s="294"/>
      <c r="CW181" s="294"/>
      <c r="CX181" s="294"/>
      <c r="CY181" s="294"/>
      <c r="CZ181" s="294"/>
      <c r="DA181" s="294"/>
    </row>
    <row r="182" spans="1:105" ht="15" customHeight="1">
      <c r="A182" s="417"/>
      <c r="B182" s="417"/>
      <c r="C182" s="417"/>
      <c r="D182" s="417"/>
      <c r="E182" s="417"/>
      <c r="F182" s="417"/>
      <c r="G182" s="417"/>
      <c r="H182" s="290" t="s">
        <v>189</v>
      </c>
      <c r="I182" s="291"/>
      <c r="J182" s="291"/>
      <c r="K182" s="291"/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  <c r="AM182" s="291"/>
      <c r="AN182" s="291"/>
      <c r="AO182" s="291"/>
      <c r="AP182" s="291"/>
      <c r="AQ182" s="291"/>
      <c r="AR182" s="291"/>
      <c r="AS182" s="291"/>
      <c r="AT182" s="291"/>
      <c r="AU182" s="291"/>
      <c r="AV182" s="291"/>
      <c r="AW182" s="291"/>
      <c r="AX182" s="291"/>
      <c r="AY182" s="291"/>
      <c r="AZ182" s="291"/>
      <c r="BA182" s="291"/>
      <c r="BB182" s="291"/>
      <c r="BC182" s="291"/>
      <c r="BD182" s="291"/>
      <c r="BE182" s="291"/>
      <c r="BF182" s="291"/>
      <c r="BG182" s="291"/>
      <c r="BH182" s="291"/>
      <c r="BI182" s="291"/>
      <c r="BJ182" s="291"/>
      <c r="BK182" s="291"/>
      <c r="BL182" s="291"/>
      <c r="BM182" s="291"/>
      <c r="BN182" s="291"/>
      <c r="BO182" s="291"/>
      <c r="BP182" s="291"/>
      <c r="BQ182" s="291"/>
      <c r="BR182" s="291"/>
      <c r="BS182" s="292"/>
      <c r="BT182" s="294"/>
      <c r="BU182" s="294"/>
      <c r="BV182" s="294"/>
      <c r="BW182" s="294"/>
      <c r="BX182" s="294"/>
      <c r="BY182" s="294"/>
      <c r="BZ182" s="294"/>
      <c r="CA182" s="294"/>
      <c r="CB182" s="294"/>
      <c r="CC182" s="294"/>
      <c r="CD182" s="294"/>
      <c r="CE182" s="294"/>
      <c r="CF182" s="294"/>
      <c r="CG182" s="294"/>
      <c r="CH182" s="294"/>
      <c r="CI182" s="294"/>
      <c r="CJ182" s="294">
        <f>SUM(CJ181)</f>
        <v>16329</v>
      </c>
      <c r="CK182" s="294"/>
      <c r="CL182" s="294"/>
      <c r="CM182" s="294"/>
      <c r="CN182" s="294"/>
      <c r="CO182" s="294"/>
      <c r="CP182" s="294"/>
      <c r="CQ182" s="294"/>
      <c r="CR182" s="294"/>
      <c r="CS182" s="294"/>
      <c r="CT182" s="294"/>
      <c r="CU182" s="294"/>
      <c r="CV182" s="294"/>
      <c r="CW182" s="294"/>
      <c r="CX182" s="294"/>
      <c r="CY182" s="294"/>
      <c r="CZ182" s="294"/>
      <c r="DA182" s="294"/>
    </row>
    <row r="183" spans="1:105" ht="15" customHeight="1">
      <c r="A183" s="293"/>
      <c r="B183" s="293"/>
      <c r="C183" s="293"/>
      <c r="D183" s="293"/>
      <c r="E183" s="293"/>
      <c r="F183" s="293"/>
      <c r="G183" s="293"/>
      <c r="H183" s="471" t="s">
        <v>189</v>
      </c>
      <c r="I183" s="472"/>
      <c r="J183" s="472"/>
      <c r="K183" s="472"/>
      <c r="L183" s="472"/>
      <c r="M183" s="472"/>
      <c r="N183" s="472"/>
      <c r="O183" s="472"/>
      <c r="P183" s="472"/>
      <c r="Q183" s="472"/>
      <c r="R183" s="472"/>
      <c r="S183" s="472"/>
      <c r="T183" s="472"/>
      <c r="U183" s="472"/>
      <c r="V183" s="472"/>
      <c r="W183" s="472"/>
      <c r="X183" s="472"/>
      <c r="Y183" s="472"/>
      <c r="Z183" s="472"/>
      <c r="AA183" s="472"/>
      <c r="AB183" s="472"/>
      <c r="AC183" s="472"/>
      <c r="AD183" s="472"/>
      <c r="AE183" s="472"/>
      <c r="AF183" s="472"/>
      <c r="AG183" s="472"/>
      <c r="AH183" s="472"/>
      <c r="AI183" s="472"/>
      <c r="AJ183" s="472"/>
      <c r="AK183" s="472"/>
      <c r="AL183" s="472"/>
      <c r="AM183" s="472"/>
      <c r="AN183" s="472"/>
      <c r="AO183" s="472"/>
      <c r="AP183" s="472"/>
      <c r="AQ183" s="472"/>
      <c r="AR183" s="472"/>
      <c r="AS183" s="472"/>
      <c r="AT183" s="472"/>
      <c r="AU183" s="472"/>
      <c r="AV183" s="472"/>
      <c r="AW183" s="472"/>
      <c r="AX183" s="472"/>
      <c r="AY183" s="472"/>
      <c r="AZ183" s="472"/>
      <c r="BA183" s="472"/>
      <c r="BB183" s="472"/>
      <c r="BC183" s="472"/>
      <c r="BD183" s="472"/>
      <c r="BE183" s="472"/>
      <c r="BF183" s="472"/>
      <c r="BG183" s="472"/>
      <c r="BH183" s="472"/>
      <c r="BI183" s="472"/>
      <c r="BJ183" s="472"/>
      <c r="BK183" s="472"/>
      <c r="BL183" s="472"/>
      <c r="BM183" s="472"/>
      <c r="BN183" s="472"/>
      <c r="BO183" s="472"/>
      <c r="BP183" s="472"/>
      <c r="BQ183" s="472"/>
      <c r="BR183" s="472"/>
      <c r="BS183" s="473"/>
      <c r="BT183" s="294" t="s">
        <v>165</v>
      </c>
      <c r="BU183" s="294"/>
      <c r="BV183" s="294"/>
      <c r="BW183" s="294"/>
      <c r="BX183" s="294"/>
      <c r="BY183" s="294"/>
      <c r="BZ183" s="294"/>
      <c r="CA183" s="294"/>
      <c r="CB183" s="294"/>
      <c r="CC183" s="294"/>
      <c r="CD183" s="294"/>
      <c r="CE183" s="294"/>
      <c r="CF183" s="294"/>
      <c r="CG183" s="294"/>
      <c r="CH183" s="294"/>
      <c r="CI183" s="294"/>
      <c r="CJ183" s="407">
        <f>CJ171+CJ175+CJ179+CJ182</f>
        <v>474769</v>
      </c>
      <c r="CK183" s="407"/>
      <c r="CL183" s="407"/>
      <c r="CM183" s="407"/>
      <c r="CN183" s="407"/>
      <c r="CO183" s="407"/>
      <c r="CP183" s="407"/>
      <c r="CQ183" s="407"/>
      <c r="CR183" s="407"/>
      <c r="CS183" s="407"/>
      <c r="CT183" s="407"/>
      <c r="CU183" s="407"/>
      <c r="CV183" s="407"/>
      <c r="CW183" s="407"/>
      <c r="CX183" s="407"/>
      <c r="CY183" s="407"/>
      <c r="CZ183" s="407"/>
      <c r="DA183" s="407"/>
    </row>
    <row r="185" spans="1:105" s="47" customFormat="1" ht="28.5" customHeight="1">
      <c r="A185" s="259" t="s">
        <v>240</v>
      </c>
      <c r="B185" s="259"/>
      <c r="C185" s="259"/>
      <c r="D185" s="259"/>
      <c r="E185" s="259"/>
      <c r="F185" s="259"/>
      <c r="G185" s="259"/>
      <c r="H185" s="259"/>
      <c r="I185" s="259"/>
      <c r="J185" s="259"/>
      <c r="K185" s="259"/>
      <c r="L185" s="259"/>
      <c r="M185" s="259"/>
      <c r="N185" s="259"/>
      <c r="O185" s="259"/>
      <c r="P185" s="259"/>
      <c r="Q185" s="259"/>
      <c r="R185" s="259"/>
      <c r="S185" s="259"/>
      <c r="T185" s="259"/>
      <c r="U185" s="259"/>
      <c r="V185" s="259"/>
      <c r="W185" s="259"/>
      <c r="X185" s="259"/>
      <c r="Y185" s="259"/>
      <c r="Z185" s="259"/>
      <c r="AA185" s="259"/>
      <c r="AB185" s="259"/>
      <c r="AC185" s="259"/>
      <c r="AD185" s="259"/>
      <c r="AE185" s="259"/>
      <c r="AF185" s="259"/>
      <c r="AG185" s="259"/>
      <c r="AH185" s="259"/>
      <c r="AI185" s="259"/>
      <c r="AJ185" s="259"/>
      <c r="AK185" s="259"/>
      <c r="AL185" s="259"/>
      <c r="AM185" s="259"/>
      <c r="AN185" s="259"/>
      <c r="AO185" s="259"/>
      <c r="AP185" s="259"/>
      <c r="AQ185" s="259"/>
      <c r="AR185" s="259"/>
      <c r="AS185" s="259"/>
      <c r="AT185" s="259"/>
      <c r="AU185" s="259"/>
      <c r="AV185" s="259"/>
      <c r="AW185" s="259"/>
      <c r="AX185" s="259"/>
      <c r="AY185" s="259"/>
      <c r="AZ185" s="259"/>
      <c r="BA185" s="259"/>
      <c r="BB185" s="259"/>
      <c r="BC185" s="259"/>
      <c r="BD185" s="259"/>
      <c r="BE185" s="259"/>
      <c r="BF185" s="259"/>
      <c r="BG185" s="259"/>
      <c r="BH185" s="259"/>
      <c r="BI185" s="259"/>
      <c r="BJ185" s="259"/>
      <c r="BK185" s="259"/>
      <c r="BL185" s="259"/>
      <c r="BM185" s="259"/>
      <c r="BN185" s="259"/>
      <c r="BO185" s="259"/>
      <c r="BP185" s="259"/>
      <c r="BQ185" s="259"/>
      <c r="BR185" s="259"/>
      <c r="BS185" s="259"/>
      <c r="BT185" s="259"/>
      <c r="BU185" s="259"/>
      <c r="BV185" s="259"/>
      <c r="BW185" s="259"/>
      <c r="BX185" s="259"/>
      <c r="BY185" s="259"/>
      <c r="BZ185" s="259"/>
      <c r="CA185" s="259"/>
      <c r="CB185" s="259"/>
      <c r="CC185" s="259"/>
      <c r="CD185" s="259"/>
      <c r="CE185" s="259"/>
      <c r="CF185" s="259"/>
      <c r="CG185" s="259"/>
      <c r="CH185" s="259"/>
      <c r="CI185" s="259"/>
      <c r="CJ185" s="259"/>
      <c r="CK185" s="259"/>
      <c r="CL185" s="259"/>
      <c r="CM185" s="259"/>
      <c r="CN185" s="259"/>
      <c r="CO185" s="259"/>
      <c r="CP185" s="259"/>
      <c r="CQ185" s="259"/>
      <c r="CR185" s="259"/>
      <c r="CS185" s="259"/>
      <c r="CT185" s="259"/>
      <c r="CU185" s="259"/>
      <c r="CV185" s="259"/>
      <c r="CW185" s="259"/>
      <c r="CX185" s="259"/>
      <c r="CY185" s="259"/>
      <c r="CZ185" s="259"/>
      <c r="DA185" s="259"/>
    </row>
    <row r="186" ht="10.5" customHeight="1"/>
    <row r="187" spans="1:105" s="50" customFormat="1" ht="30" customHeight="1">
      <c r="A187" s="274" t="s">
        <v>186</v>
      </c>
      <c r="B187" s="275"/>
      <c r="C187" s="275"/>
      <c r="D187" s="275"/>
      <c r="E187" s="275"/>
      <c r="F187" s="275"/>
      <c r="G187" s="276"/>
      <c r="H187" s="274" t="s">
        <v>46</v>
      </c>
      <c r="I187" s="275"/>
      <c r="J187" s="275"/>
      <c r="K187" s="275"/>
      <c r="L187" s="275"/>
      <c r="M187" s="275"/>
      <c r="N187" s="275"/>
      <c r="O187" s="275"/>
      <c r="P187" s="275"/>
      <c r="Q187" s="275"/>
      <c r="R187" s="275"/>
      <c r="S187" s="275"/>
      <c r="T187" s="275"/>
      <c r="U187" s="275"/>
      <c r="V187" s="275"/>
      <c r="W187" s="275"/>
      <c r="X187" s="275"/>
      <c r="Y187" s="275"/>
      <c r="Z187" s="275"/>
      <c r="AA187" s="275"/>
      <c r="AB187" s="275"/>
      <c r="AC187" s="275"/>
      <c r="AD187" s="275"/>
      <c r="AE187" s="275"/>
      <c r="AF187" s="275"/>
      <c r="AG187" s="275"/>
      <c r="AH187" s="275"/>
      <c r="AI187" s="275"/>
      <c r="AJ187" s="275"/>
      <c r="AK187" s="275"/>
      <c r="AL187" s="275"/>
      <c r="AM187" s="275"/>
      <c r="AN187" s="275"/>
      <c r="AO187" s="275"/>
      <c r="AP187" s="275"/>
      <c r="AQ187" s="275"/>
      <c r="AR187" s="275"/>
      <c r="AS187" s="275"/>
      <c r="AT187" s="275"/>
      <c r="AU187" s="275"/>
      <c r="AV187" s="275"/>
      <c r="AW187" s="275"/>
      <c r="AX187" s="275"/>
      <c r="AY187" s="275"/>
      <c r="AZ187" s="275"/>
      <c r="BA187" s="275"/>
      <c r="BB187" s="275"/>
      <c r="BC187" s="276"/>
      <c r="BD187" s="274" t="s">
        <v>63</v>
      </c>
      <c r="BE187" s="275"/>
      <c r="BF187" s="275"/>
      <c r="BG187" s="275"/>
      <c r="BH187" s="275"/>
      <c r="BI187" s="275"/>
      <c r="BJ187" s="275"/>
      <c r="BK187" s="275"/>
      <c r="BL187" s="275"/>
      <c r="BM187" s="275"/>
      <c r="BN187" s="275"/>
      <c r="BO187" s="275"/>
      <c r="BP187" s="275"/>
      <c r="BQ187" s="275"/>
      <c r="BR187" s="275"/>
      <c r="BS187" s="276"/>
      <c r="BT187" s="274" t="s">
        <v>66</v>
      </c>
      <c r="BU187" s="275"/>
      <c r="BV187" s="275"/>
      <c r="BW187" s="275"/>
      <c r="BX187" s="275"/>
      <c r="BY187" s="275"/>
      <c r="BZ187" s="275"/>
      <c r="CA187" s="275"/>
      <c r="CB187" s="275"/>
      <c r="CC187" s="275"/>
      <c r="CD187" s="275"/>
      <c r="CE187" s="275"/>
      <c r="CF187" s="275"/>
      <c r="CG187" s="275"/>
      <c r="CH187" s="275"/>
      <c r="CI187" s="276"/>
      <c r="CJ187" s="274" t="s">
        <v>241</v>
      </c>
      <c r="CK187" s="275"/>
      <c r="CL187" s="275"/>
      <c r="CM187" s="275"/>
      <c r="CN187" s="275"/>
      <c r="CO187" s="275"/>
      <c r="CP187" s="275"/>
      <c r="CQ187" s="275"/>
      <c r="CR187" s="275"/>
      <c r="CS187" s="275"/>
      <c r="CT187" s="275"/>
      <c r="CU187" s="275"/>
      <c r="CV187" s="275"/>
      <c r="CW187" s="275"/>
      <c r="CX187" s="275"/>
      <c r="CY187" s="275"/>
      <c r="CZ187" s="275"/>
      <c r="DA187" s="276"/>
    </row>
    <row r="188" spans="1:105" s="51" customFormat="1" ht="12.75">
      <c r="A188" s="295"/>
      <c r="B188" s="295"/>
      <c r="C188" s="295"/>
      <c r="D188" s="295"/>
      <c r="E188" s="295"/>
      <c r="F188" s="295"/>
      <c r="G188" s="295"/>
      <c r="H188" s="295">
        <v>1</v>
      </c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  <c r="X188" s="295"/>
      <c r="Y188" s="295"/>
      <c r="Z188" s="295"/>
      <c r="AA188" s="295"/>
      <c r="AB188" s="295"/>
      <c r="AC188" s="295"/>
      <c r="AD188" s="295"/>
      <c r="AE188" s="295"/>
      <c r="AF188" s="295"/>
      <c r="AG188" s="295"/>
      <c r="AH188" s="295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5"/>
      <c r="AS188" s="295"/>
      <c r="AT188" s="295"/>
      <c r="AU188" s="295"/>
      <c r="AV188" s="295"/>
      <c r="AW188" s="295"/>
      <c r="AX188" s="295"/>
      <c r="AY188" s="295"/>
      <c r="AZ188" s="295"/>
      <c r="BA188" s="295"/>
      <c r="BB188" s="295"/>
      <c r="BC188" s="295"/>
      <c r="BD188" s="295">
        <v>2</v>
      </c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5"/>
      <c r="BO188" s="295"/>
      <c r="BP188" s="295"/>
      <c r="BQ188" s="295"/>
      <c r="BR188" s="295"/>
      <c r="BS188" s="295"/>
      <c r="BT188" s="295">
        <v>3</v>
      </c>
      <c r="BU188" s="295"/>
      <c r="BV188" s="295"/>
      <c r="BW188" s="295"/>
      <c r="BX188" s="295"/>
      <c r="BY188" s="295"/>
      <c r="BZ188" s="295"/>
      <c r="CA188" s="295"/>
      <c r="CB188" s="295"/>
      <c r="CC188" s="295"/>
      <c r="CD188" s="295"/>
      <c r="CE188" s="295"/>
      <c r="CF188" s="295"/>
      <c r="CG188" s="295"/>
      <c r="CH188" s="295"/>
      <c r="CI188" s="295"/>
      <c r="CJ188" s="295">
        <v>4</v>
      </c>
      <c r="CK188" s="295"/>
      <c r="CL188" s="295"/>
      <c r="CM188" s="295"/>
      <c r="CN188" s="295"/>
      <c r="CO188" s="295"/>
      <c r="CP188" s="295"/>
      <c r="CQ188" s="295"/>
      <c r="CR188" s="295"/>
      <c r="CS188" s="295"/>
      <c r="CT188" s="295"/>
      <c r="CU188" s="295"/>
      <c r="CV188" s="295"/>
      <c r="CW188" s="295"/>
      <c r="CX188" s="295"/>
      <c r="CY188" s="295"/>
      <c r="CZ188" s="295"/>
      <c r="DA188" s="295"/>
    </row>
    <row r="189" spans="1:105" ht="15" customHeight="1">
      <c r="A189" s="466">
        <v>210240170</v>
      </c>
      <c r="B189" s="466"/>
      <c r="C189" s="466"/>
      <c r="D189" s="466"/>
      <c r="E189" s="466"/>
      <c r="F189" s="466"/>
      <c r="G189" s="466"/>
      <c r="H189" s="466"/>
      <c r="I189" s="466"/>
      <c r="J189" s="466"/>
      <c r="K189" s="466"/>
      <c r="L189" s="466"/>
      <c r="M189" s="466"/>
      <c r="N189" s="466"/>
      <c r="O189" s="466"/>
      <c r="P189" s="466"/>
      <c r="Q189" s="466"/>
      <c r="R189" s="466"/>
      <c r="S189" s="466"/>
      <c r="T189" s="466"/>
      <c r="U189" s="466"/>
      <c r="V189" s="466"/>
      <c r="W189" s="466"/>
      <c r="X189" s="466"/>
      <c r="Y189" s="466"/>
      <c r="Z189" s="466"/>
      <c r="AA189" s="466"/>
      <c r="AB189" s="466"/>
      <c r="AC189" s="466"/>
      <c r="AD189" s="466"/>
      <c r="AE189" s="466"/>
      <c r="AF189" s="466"/>
      <c r="AG189" s="466"/>
      <c r="AH189" s="466"/>
      <c r="AI189" s="466"/>
      <c r="AJ189" s="466"/>
      <c r="AK189" s="466"/>
      <c r="AL189" s="466"/>
      <c r="AM189" s="466"/>
      <c r="AN189" s="466"/>
      <c r="AO189" s="466"/>
      <c r="AP189" s="466"/>
      <c r="AQ189" s="466"/>
      <c r="AR189" s="466"/>
      <c r="AS189" s="466"/>
      <c r="AT189" s="466"/>
      <c r="AU189" s="466"/>
      <c r="AV189" s="466"/>
      <c r="AW189" s="466"/>
      <c r="AX189" s="466"/>
      <c r="AY189" s="466"/>
      <c r="AZ189" s="466"/>
      <c r="BA189" s="466"/>
      <c r="BB189" s="466"/>
      <c r="BC189" s="466"/>
      <c r="BD189" s="466"/>
      <c r="BE189" s="466"/>
      <c r="BF189" s="466"/>
      <c r="BG189" s="466"/>
      <c r="BH189" s="466"/>
      <c r="BI189" s="466"/>
      <c r="BJ189" s="466"/>
      <c r="BK189" s="466"/>
      <c r="BL189" s="466"/>
      <c r="BM189" s="466"/>
      <c r="BN189" s="466"/>
      <c r="BO189" s="466"/>
      <c r="BP189" s="466"/>
      <c r="BQ189" s="466"/>
      <c r="BR189" s="466"/>
      <c r="BS189" s="466"/>
      <c r="BT189" s="466"/>
      <c r="BU189" s="466"/>
      <c r="BV189" s="466"/>
      <c r="BW189" s="466"/>
      <c r="BX189" s="466"/>
      <c r="BY189" s="466"/>
      <c r="BZ189" s="466"/>
      <c r="CA189" s="466"/>
      <c r="CB189" s="466"/>
      <c r="CC189" s="466"/>
      <c r="CD189" s="466"/>
      <c r="CE189" s="466"/>
      <c r="CF189" s="466"/>
      <c r="CG189" s="466"/>
      <c r="CH189" s="466"/>
      <c r="CI189" s="466"/>
      <c r="CJ189" s="466"/>
      <c r="CK189" s="466"/>
      <c r="CL189" s="466"/>
      <c r="CM189" s="466"/>
      <c r="CN189" s="466"/>
      <c r="CO189" s="466"/>
      <c r="CP189" s="466"/>
      <c r="CQ189" s="466"/>
      <c r="CR189" s="466"/>
      <c r="CS189" s="466"/>
      <c r="CT189" s="466"/>
      <c r="CU189" s="466"/>
      <c r="CV189" s="466"/>
      <c r="CW189" s="466"/>
      <c r="CX189" s="466"/>
      <c r="CY189" s="466"/>
      <c r="CZ189" s="466"/>
      <c r="DA189" s="466"/>
    </row>
    <row r="190" spans="1:105" s="52" customFormat="1" ht="15" customHeight="1">
      <c r="A190" s="417" t="s">
        <v>200</v>
      </c>
      <c r="B190" s="417"/>
      <c r="C190" s="417"/>
      <c r="D190" s="417"/>
      <c r="E190" s="417"/>
      <c r="F190" s="417"/>
      <c r="G190" s="417"/>
      <c r="H190" s="263" t="s">
        <v>343</v>
      </c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263"/>
      <c r="T190" s="263"/>
      <c r="U190" s="263"/>
      <c r="V190" s="263"/>
      <c r="W190" s="263"/>
      <c r="X190" s="263"/>
      <c r="Y190" s="263"/>
      <c r="Z190" s="263"/>
      <c r="AA190" s="263"/>
      <c r="AB190" s="263"/>
      <c r="AC190" s="263"/>
      <c r="AD190" s="263"/>
      <c r="AE190" s="263"/>
      <c r="AF190" s="263"/>
      <c r="AG190" s="263"/>
      <c r="AH190" s="263"/>
      <c r="AI190" s="263"/>
      <c r="AJ190" s="263"/>
      <c r="AK190" s="263"/>
      <c r="AL190" s="263"/>
      <c r="AM190" s="263"/>
      <c r="AN190" s="263"/>
      <c r="AO190" s="263"/>
      <c r="AP190" s="263"/>
      <c r="AQ190" s="263"/>
      <c r="AR190" s="263"/>
      <c r="AS190" s="263"/>
      <c r="AT190" s="263"/>
      <c r="AU190" s="263"/>
      <c r="AV190" s="263"/>
      <c r="AW190" s="263"/>
      <c r="AX190" s="263"/>
      <c r="AY190" s="263"/>
      <c r="AZ190" s="263"/>
      <c r="BA190" s="263"/>
      <c r="BB190" s="263"/>
      <c r="BC190" s="263"/>
      <c r="BD190" s="294">
        <v>6</v>
      </c>
      <c r="BE190" s="294"/>
      <c r="BF190" s="294"/>
      <c r="BG190" s="294"/>
      <c r="BH190" s="294"/>
      <c r="BI190" s="294"/>
      <c r="BJ190" s="294"/>
      <c r="BK190" s="294"/>
      <c r="BL190" s="294"/>
      <c r="BM190" s="294"/>
      <c r="BN190" s="294"/>
      <c r="BO190" s="294"/>
      <c r="BP190" s="294"/>
      <c r="BQ190" s="294"/>
      <c r="BR190" s="294"/>
      <c r="BS190" s="294"/>
      <c r="BT190" s="294">
        <f>CJ190/BD190</f>
        <v>5000</v>
      </c>
      <c r="BU190" s="294"/>
      <c r="BV190" s="294"/>
      <c r="BW190" s="294"/>
      <c r="BX190" s="294"/>
      <c r="BY190" s="294"/>
      <c r="BZ190" s="294"/>
      <c r="CA190" s="294"/>
      <c r="CB190" s="294"/>
      <c r="CC190" s="294"/>
      <c r="CD190" s="294"/>
      <c r="CE190" s="294"/>
      <c r="CF190" s="294"/>
      <c r="CG190" s="294"/>
      <c r="CH190" s="294"/>
      <c r="CI190" s="294"/>
      <c r="CJ190" s="294">
        <v>30000</v>
      </c>
      <c r="CK190" s="294"/>
      <c r="CL190" s="294"/>
      <c r="CM190" s="294"/>
      <c r="CN190" s="294"/>
      <c r="CO190" s="294"/>
      <c r="CP190" s="294"/>
      <c r="CQ190" s="294"/>
      <c r="CR190" s="294"/>
      <c r="CS190" s="294"/>
      <c r="CT190" s="294"/>
      <c r="CU190" s="294"/>
      <c r="CV190" s="294"/>
      <c r="CW190" s="294"/>
      <c r="CX190" s="294"/>
      <c r="CY190" s="294"/>
      <c r="CZ190" s="294"/>
      <c r="DA190" s="294"/>
    </row>
    <row r="191" spans="1:105" s="52" customFormat="1" ht="15" customHeight="1">
      <c r="A191" s="417">
        <f>A190+1</f>
        <v>2</v>
      </c>
      <c r="B191" s="417"/>
      <c r="C191" s="417"/>
      <c r="D191" s="417"/>
      <c r="E191" s="417"/>
      <c r="F191" s="417"/>
      <c r="G191" s="417"/>
      <c r="H191" s="263" t="s">
        <v>344</v>
      </c>
      <c r="I191" s="263"/>
      <c r="J191" s="263"/>
      <c r="K191" s="263"/>
      <c r="L191" s="263"/>
      <c r="M191" s="263"/>
      <c r="N191" s="263"/>
      <c r="O191" s="263"/>
      <c r="P191" s="263"/>
      <c r="Q191" s="263"/>
      <c r="R191" s="263"/>
      <c r="S191" s="263"/>
      <c r="T191" s="263"/>
      <c r="U191" s="263"/>
      <c r="V191" s="263"/>
      <c r="W191" s="263"/>
      <c r="X191" s="263"/>
      <c r="Y191" s="263"/>
      <c r="Z191" s="263"/>
      <c r="AA191" s="263"/>
      <c r="AB191" s="263"/>
      <c r="AC191" s="263"/>
      <c r="AD191" s="263"/>
      <c r="AE191" s="263"/>
      <c r="AF191" s="263"/>
      <c r="AG191" s="263"/>
      <c r="AH191" s="263"/>
      <c r="AI191" s="263"/>
      <c r="AJ191" s="263"/>
      <c r="AK191" s="263"/>
      <c r="AL191" s="263"/>
      <c r="AM191" s="263"/>
      <c r="AN191" s="263"/>
      <c r="AO191" s="263"/>
      <c r="AP191" s="263"/>
      <c r="AQ191" s="263"/>
      <c r="AR191" s="263"/>
      <c r="AS191" s="263"/>
      <c r="AT191" s="263"/>
      <c r="AU191" s="263"/>
      <c r="AV191" s="263"/>
      <c r="AW191" s="263"/>
      <c r="AX191" s="263"/>
      <c r="AY191" s="263"/>
      <c r="AZ191" s="263"/>
      <c r="BA191" s="263"/>
      <c r="BB191" s="263"/>
      <c r="BC191" s="263"/>
      <c r="BD191" s="294">
        <v>46</v>
      </c>
      <c r="BE191" s="294"/>
      <c r="BF191" s="294"/>
      <c r="BG191" s="294"/>
      <c r="BH191" s="294"/>
      <c r="BI191" s="294"/>
      <c r="BJ191" s="294"/>
      <c r="BK191" s="294"/>
      <c r="BL191" s="294"/>
      <c r="BM191" s="294"/>
      <c r="BN191" s="294"/>
      <c r="BO191" s="294"/>
      <c r="BP191" s="294"/>
      <c r="BQ191" s="294"/>
      <c r="BR191" s="294"/>
      <c r="BS191" s="294"/>
      <c r="BT191" s="417">
        <f aca="true" t="shared" si="1" ref="BT191:BT201">CJ191/BD191</f>
        <v>2065.217391304348</v>
      </c>
      <c r="BU191" s="417"/>
      <c r="BV191" s="417"/>
      <c r="BW191" s="417"/>
      <c r="BX191" s="417"/>
      <c r="BY191" s="417"/>
      <c r="BZ191" s="417"/>
      <c r="CA191" s="417"/>
      <c r="CB191" s="417"/>
      <c r="CC191" s="417"/>
      <c r="CD191" s="417"/>
      <c r="CE191" s="417"/>
      <c r="CF191" s="417"/>
      <c r="CG191" s="417"/>
      <c r="CH191" s="417"/>
      <c r="CI191" s="417"/>
      <c r="CJ191" s="294">
        <v>95000</v>
      </c>
      <c r="CK191" s="294"/>
      <c r="CL191" s="294"/>
      <c r="CM191" s="294"/>
      <c r="CN191" s="294"/>
      <c r="CO191" s="294"/>
      <c r="CP191" s="294"/>
      <c r="CQ191" s="294"/>
      <c r="CR191" s="294"/>
      <c r="CS191" s="294"/>
      <c r="CT191" s="294"/>
      <c r="CU191" s="294"/>
      <c r="CV191" s="294"/>
      <c r="CW191" s="294"/>
      <c r="CX191" s="294"/>
      <c r="CY191" s="294"/>
      <c r="CZ191" s="294"/>
      <c r="DA191" s="294"/>
    </row>
    <row r="192" spans="1:105" s="52" customFormat="1" ht="15" customHeight="1">
      <c r="A192" s="417">
        <f aca="true" t="shared" si="2" ref="A192:A203">A191+1</f>
        <v>3</v>
      </c>
      <c r="B192" s="417"/>
      <c r="C192" s="417"/>
      <c r="D192" s="417"/>
      <c r="E192" s="417"/>
      <c r="F192" s="417"/>
      <c r="G192" s="417"/>
      <c r="H192" s="263" t="s">
        <v>345</v>
      </c>
      <c r="I192" s="263"/>
      <c r="J192" s="263"/>
      <c r="K192" s="263"/>
      <c r="L192" s="263"/>
      <c r="M192" s="263"/>
      <c r="N192" s="263"/>
      <c r="O192" s="263"/>
      <c r="P192" s="263"/>
      <c r="Q192" s="263"/>
      <c r="R192" s="263"/>
      <c r="S192" s="263"/>
      <c r="T192" s="263"/>
      <c r="U192" s="263"/>
      <c r="V192" s="263"/>
      <c r="W192" s="263"/>
      <c r="X192" s="263"/>
      <c r="Y192" s="263"/>
      <c r="Z192" s="263"/>
      <c r="AA192" s="263"/>
      <c r="AB192" s="263"/>
      <c r="AC192" s="263"/>
      <c r="AD192" s="263"/>
      <c r="AE192" s="263"/>
      <c r="AF192" s="263"/>
      <c r="AG192" s="263"/>
      <c r="AH192" s="263"/>
      <c r="AI192" s="263"/>
      <c r="AJ192" s="263"/>
      <c r="AK192" s="263"/>
      <c r="AL192" s="263"/>
      <c r="AM192" s="263"/>
      <c r="AN192" s="263"/>
      <c r="AO192" s="263"/>
      <c r="AP192" s="263"/>
      <c r="AQ192" s="263"/>
      <c r="AR192" s="263"/>
      <c r="AS192" s="263"/>
      <c r="AT192" s="263"/>
      <c r="AU192" s="263"/>
      <c r="AV192" s="263"/>
      <c r="AW192" s="263"/>
      <c r="AX192" s="263"/>
      <c r="AY192" s="263"/>
      <c r="AZ192" s="263"/>
      <c r="BA192" s="263"/>
      <c r="BB192" s="263"/>
      <c r="BC192" s="263"/>
      <c r="BD192" s="294">
        <v>750</v>
      </c>
      <c r="BE192" s="294"/>
      <c r="BF192" s="294"/>
      <c r="BG192" s="294"/>
      <c r="BH192" s="294"/>
      <c r="BI192" s="294"/>
      <c r="BJ192" s="294"/>
      <c r="BK192" s="294"/>
      <c r="BL192" s="294"/>
      <c r="BM192" s="294"/>
      <c r="BN192" s="294"/>
      <c r="BO192" s="294"/>
      <c r="BP192" s="294"/>
      <c r="BQ192" s="294"/>
      <c r="BR192" s="294"/>
      <c r="BS192" s="294"/>
      <c r="BT192" s="294">
        <f t="shared" si="1"/>
        <v>800</v>
      </c>
      <c r="BU192" s="294"/>
      <c r="BV192" s="294"/>
      <c r="BW192" s="294"/>
      <c r="BX192" s="294"/>
      <c r="BY192" s="294"/>
      <c r="BZ192" s="294"/>
      <c r="CA192" s="294"/>
      <c r="CB192" s="294"/>
      <c r="CC192" s="294"/>
      <c r="CD192" s="294"/>
      <c r="CE192" s="294"/>
      <c r="CF192" s="294"/>
      <c r="CG192" s="294"/>
      <c r="CH192" s="294"/>
      <c r="CI192" s="294"/>
      <c r="CJ192" s="294">
        <v>600000</v>
      </c>
      <c r="CK192" s="294"/>
      <c r="CL192" s="294"/>
      <c r="CM192" s="294"/>
      <c r="CN192" s="294"/>
      <c r="CO192" s="294"/>
      <c r="CP192" s="294"/>
      <c r="CQ192" s="294"/>
      <c r="CR192" s="294"/>
      <c r="CS192" s="294"/>
      <c r="CT192" s="294"/>
      <c r="CU192" s="294"/>
      <c r="CV192" s="294"/>
      <c r="CW192" s="294"/>
      <c r="CX192" s="294"/>
      <c r="CY192" s="294"/>
      <c r="CZ192" s="294"/>
      <c r="DA192" s="294"/>
    </row>
    <row r="193" spans="1:105" s="52" customFormat="1" ht="15" customHeight="1">
      <c r="A193" s="417">
        <f t="shared" si="2"/>
        <v>4</v>
      </c>
      <c r="B193" s="417"/>
      <c r="C193" s="417"/>
      <c r="D193" s="417"/>
      <c r="E193" s="417"/>
      <c r="F193" s="417"/>
      <c r="G193" s="417"/>
      <c r="H193" s="263" t="s">
        <v>346</v>
      </c>
      <c r="I193" s="263"/>
      <c r="J193" s="263"/>
      <c r="K193" s="263"/>
      <c r="L193" s="263"/>
      <c r="M193" s="263"/>
      <c r="N193" s="263"/>
      <c r="O193" s="263"/>
      <c r="P193" s="263"/>
      <c r="Q193" s="263"/>
      <c r="R193" s="263"/>
      <c r="S193" s="263"/>
      <c r="T193" s="263"/>
      <c r="U193" s="263"/>
      <c r="V193" s="263"/>
      <c r="W193" s="263"/>
      <c r="X193" s="263"/>
      <c r="Y193" s="263"/>
      <c r="Z193" s="263"/>
      <c r="AA193" s="263"/>
      <c r="AB193" s="263"/>
      <c r="AC193" s="263"/>
      <c r="AD193" s="263"/>
      <c r="AE193" s="263"/>
      <c r="AF193" s="263"/>
      <c r="AG193" s="263"/>
      <c r="AH193" s="263"/>
      <c r="AI193" s="263"/>
      <c r="AJ193" s="263"/>
      <c r="AK193" s="263"/>
      <c r="AL193" s="263"/>
      <c r="AM193" s="263"/>
      <c r="AN193" s="263"/>
      <c r="AO193" s="263"/>
      <c r="AP193" s="263"/>
      <c r="AQ193" s="263"/>
      <c r="AR193" s="263"/>
      <c r="AS193" s="263"/>
      <c r="AT193" s="263"/>
      <c r="AU193" s="263"/>
      <c r="AV193" s="263"/>
      <c r="AW193" s="263"/>
      <c r="AX193" s="263"/>
      <c r="AY193" s="263"/>
      <c r="AZ193" s="263"/>
      <c r="BA193" s="263"/>
      <c r="BB193" s="263"/>
      <c r="BC193" s="263"/>
      <c r="BD193" s="294">
        <v>10</v>
      </c>
      <c r="BE193" s="294"/>
      <c r="BF193" s="294"/>
      <c r="BG193" s="294"/>
      <c r="BH193" s="294"/>
      <c r="BI193" s="294"/>
      <c r="BJ193" s="294"/>
      <c r="BK193" s="294"/>
      <c r="BL193" s="294"/>
      <c r="BM193" s="294"/>
      <c r="BN193" s="294"/>
      <c r="BO193" s="294"/>
      <c r="BP193" s="294"/>
      <c r="BQ193" s="294"/>
      <c r="BR193" s="294"/>
      <c r="BS193" s="294"/>
      <c r="BT193" s="294">
        <f t="shared" si="1"/>
        <v>25510</v>
      </c>
      <c r="BU193" s="294"/>
      <c r="BV193" s="294"/>
      <c r="BW193" s="294"/>
      <c r="BX193" s="294"/>
      <c r="BY193" s="294"/>
      <c r="BZ193" s="294"/>
      <c r="CA193" s="294"/>
      <c r="CB193" s="294"/>
      <c r="CC193" s="294"/>
      <c r="CD193" s="294"/>
      <c r="CE193" s="294"/>
      <c r="CF193" s="294"/>
      <c r="CG193" s="294"/>
      <c r="CH193" s="294"/>
      <c r="CI193" s="294"/>
      <c r="CJ193" s="294">
        <v>255100</v>
      </c>
      <c r="CK193" s="294"/>
      <c r="CL193" s="294"/>
      <c r="CM193" s="294"/>
      <c r="CN193" s="294"/>
      <c r="CO193" s="294"/>
      <c r="CP193" s="294"/>
      <c r="CQ193" s="294"/>
      <c r="CR193" s="294"/>
      <c r="CS193" s="294"/>
      <c r="CT193" s="294"/>
      <c r="CU193" s="294"/>
      <c r="CV193" s="294"/>
      <c r="CW193" s="294"/>
      <c r="CX193" s="294"/>
      <c r="CY193" s="294"/>
      <c r="CZ193" s="294"/>
      <c r="DA193" s="294"/>
    </row>
    <row r="194" spans="1:105" s="52" customFormat="1" ht="15" customHeight="1">
      <c r="A194" s="417">
        <f t="shared" si="2"/>
        <v>5</v>
      </c>
      <c r="B194" s="417"/>
      <c r="C194" s="417"/>
      <c r="D194" s="417"/>
      <c r="E194" s="417"/>
      <c r="F194" s="417"/>
      <c r="G194" s="417"/>
      <c r="H194" s="263" t="s">
        <v>347</v>
      </c>
      <c r="I194" s="263"/>
      <c r="J194" s="263"/>
      <c r="K194" s="263"/>
      <c r="L194" s="263"/>
      <c r="M194" s="263"/>
      <c r="N194" s="263"/>
      <c r="O194" s="263"/>
      <c r="P194" s="263"/>
      <c r="Q194" s="263"/>
      <c r="R194" s="263"/>
      <c r="S194" s="263"/>
      <c r="T194" s="263"/>
      <c r="U194" s="263"/>
      <c r="V194" s="263"/>
      <c r="W194" s="263"/>
      <c r="X194" s="263"/>
      <c r="Y194" s="263"/>
      <c r="Z194" s="263"/>
      <c r="AA194" s="263"/>
      <c r="AB194" s="263"/>
      <c r="AC194" s="263"/>
      <c r="AD194" s="263"/>
      <c r="AE194" s="263"/>
      <c r="AF194" s="263"/>
      <c r="AG194" s="263"/>
      <c r="AH194" s="263"/>
      <c r="AI194" s="263"/>
      <c r="AJ194" s="263"/>
      <c r="AK194" s="263"/>
      <c r="AL194" s="263"/>
      <c r="AM194" s="263"/>
      <c r="AN194" s="263"/>
      <c r="AO194" s="263"/>
      <c r="AP194" s="263"/>
      <c r="AQ194" s="263"/>
      <c r="AR194" s="263"/>
      <c r="AS194" s="263"/>
      <c r="AT194" s="263"/>
      <c r="AU194" s="263"/>
      <c r="AV194" s="263"/>
      <c r="AW194" s="263"/>
      <c r="AX194" s="263"/>
      <c r="AY194" s="263"/>
      <c r="AZ194" s="263"/>
      <c r="BA194" s="263"/>
      <c r="BB194" s="263"/>
      <c r="BC194" s="263"/>
      <c r="BD194" s="294">
        <v>2</v>
      </c>
      <c r="BE194" s="294"/>
      <c r="BF194" s="294"/>
      <c r="BG194" s="294"/>
      <c r="BH194" s="294"/>
      <c r="BI194" s="294"/>
      <c r="BJ194" s="294"/>
      <c r="BK194" s="294"/>
      <c r="BL194" s="294"/>
      <c r="BM194" s="294"/>
      <c r="BN194" s="294"/>
      <c r="BO194" s="294"/>
      <c r="BP194" s="294"/>
      <c r="BQ194" s="294"/>
      <c r="BR194" s="294"/>
      <c r="BS194" s="294"/>
      <c r="BT194" s="294">
        <f t="shared" si="1"/>
        <v>12500</v>
      </c>
      <c r="BU194" s="294"/>
      <c r="BV194" s="294"/>
      <c r="BW194" s="294"/>
      <c r="BX194" s="294"/>
      <c r="BY194" s="294"/>
      <c r="BZ194" s="294"/>
      <c r="CA194" s="294"/>
      <c r="CB194" s="294"/>
      <c r="CC194" s="294"/>
      <c r="CD194" s="294"/>
      <c r="CE194" s="294"/>
      <c r="CF194" s="294"/>
      <c r="CG194" s="294"/>
      <c r="CH194" s="294"/>
      <c r="CI194" s="294"/>
      <c r="CJ194" s="294">
        <v>25000</v>
      </c>
      <c r="CK194" s="294"/>
      <c r="CL194" s="294"/>
      <c r="CM194" s="294"/>
      <c r="CN194" s="294"/>
      <c r="CO194" s="294"/>
      <c r="CP194" s="294"/>
      <c r="CQ194" s="294"/>
      <c r="CR194" s="294"/>
      <c r="CS194" s="294"/>
      <c r="CT194" s="294"/>
      <c r="CU194" s="294"/>
      <c r="CV194" s="294"/>
      <c r="CW194" s="294"/>
      <c r="CX194" s="294"/>
      <c r="CY194" s="294"/>
      <c r="CZ194" s="294"/>
      <c r="DA194" s="294"/>
    </row>
    <row r="195" spans="1:105" s="52" customFormat="1" ht="15" customHeight="1">
      <c r="A195" s="417">
        <f t="shared" si="2"/>
        <v>6</v>
      </c>
      <c r="B195" s="417"/>
      <c r="C195" s="417"/>
      <c r="D195" s="417"/>
      <c r="E195" s="417"/>
      <c r="F195" s="417"/>
      <c r="G195" s="417"/>
      <c r="H195" s="263" t="s">
        <v>348</v>
      </c>
      <c r="I195" s="263"/>
      <c r="J195" s="263"/>
      <c r="K195" s="263"/>
      <c r="L195" s="263"/>
      <c r="M195" s="263"/>
      <c r="N195" s="263"/>
      <c r="O195" s="263"/>
      <c r="P195" s="263"/>
      <c r="Q195" s="263"/>
      <c r="R195" s="263"/>
      <c r="S195" s="263"/>
      <c r="T195" s="263"/>
      <c r="U195" s="263"/>
      <c r="V195" s="263"/>
      <c r="W195" s="263"/>
      <c r="X195" s="263"/>
      <c r="Y195" s="263"/>
      <c r="Z195" s="263"/>
      <c r="AA195" s="263"/>
      <c r="AB195" s="263"/>
      <c r="AC195" s="263"/>
      <c r="AD195" s="263"/>
      <c r="AE195" s="263"/>
      <c r="AF195" s="263"/>
      <c r="AG195" s="263"/>
      <c r="AH195" s="263"/>
      <c r="AI195" s="263"/>
      <c r="AJ195" s="263"/>
      <c r="AK195" s="263"/>
      <c r="AL195" s="263"/>
      <c r="AM195" s="263"/>
      <c r="AN195" s="263"/>
      <c r="AO195" s="263"/>
      <c r="AP195" s="263"/>
      <c r="AQ195" s="263"/>
      <c r="AR195" s="263"/>
      <c r="AS195" s="263"/>
      <c r="AT195" s="263"/>
      <c r="AU195" s="263"/>
      <c r="AV195" s="263"/>
      <c r="AW195" s="263"/>
      <c r="AX195" s="263"/>
      <c r="AY195" s="263"/>
      <c r="AZ195" s="263"/>
      <c r="BA195" s="263"/>
      <c r="BB195" s="263"/>
      <c r="BC195" s="263"/>
      <c r="BD195" s="294">
        <v>3</v>
      </c>
      <c r="BE195" s="294"/>
      <c r="BF195" s="294"/>
      <c r="BG195" s="294"/>
      <c r="BH195" s="294"/>
      <c r="BI195" s="294"/>
      <c r="BJ195" s="294"/>
      <c r="BK195" s="294"/>
      <c r="BL195" s="294"/>
      <c r="BM195" s="294"/>
      <c r="BN195" s="294"/>
      <c r="BO195" s="294"/>
      <c r="BP195" s="294"/>
      <c r="BQ195" s="294"/>
      <c r="BR195" s="294"/>
      <c r="BS195" s="294"/>
      <c r="BT195" s="294">
        <f t="shared" si="1"/>
        <v>7000</v>
      </c>
      <c r="BU195" s="294"/>
      <c r="BV195" s="294"/>
      <c r="BW195" s="294"/>
      <c r="BX195" s="294"/>
      <c r="BY195" s="294"/>
      <c r="BZ195" s="294"/>
      <c r="CA195" s="294"/>
      <c r="CB195" s="294"/>
      <c r="CC195" s="294"/>
      <c r="CD195" s="294"/>
      <c r="CE195" s="294"/>
      <c r="CF195" s="294"/>
      <c r="CG195" s="294"/>
      <c r="CH195" s="294"/>
      <c r="CI195" s="294"/>
      <c r="CJ195" s="294">
        <v>21000</v>
      </c>
      <c r="CK195" s="294"/>
      <c r="CL195" s="294"/>
      <c r="CM195" s="294"/>
      <c r="CN195" s="294"/>
      <c r="CO195" s="294"/>
      <c r="CP195" s="294"/>
      <c r="CQ195" s="294"/>
      <c r="CR195" s="294"/>
      <c r="CS195" s="294"/>
      <c r="CT195" s="294"/>
      <c r="CU195" s="294"/>
      <c r="CV195" s="294"/>
      <c r="CW195" s="294"/>
      <c r="CX195" s="294"/>
      <c r="CY195" s="294"/>
      <c r="CZ195" s="294"/>
      <c r="DA195" s="294"/>
    </row>
    <row r="196" spans="1:105" s="52" customFormat="1" ht="15" customHeight="1">
      <c r="A196" s="417">
        <f t="shared" si="2"/>
        <v>7</v>
      </c>
      <c r="B196" s="417"/>
      <c r="C196" s="417"/>
      <c r="D196" s="417"/>
      <c r="E196" s="417"/>
      <c r="F196" s="417"/>
      <c r="G196" s="417"/>
      <c r="H196" s="263" t="s">
        <v>349</v>
      </c>
      <c r="I196" s="263"/>
      <c r="J196" s="263"/>
      <c r="K196" s="263"/>
      <c r="L196" s="263"/>
      <c r="M196" s="263"/>
      <c r="N196" s="263"/>
      <c r="O196" s="263"/>
      <c r="P196" s="263"/>
      <c r="Q196" s="263"/>
      <c r="R196" s="263"/>
      <c r="S196" s="263"/>
      <c r="T196" s="263"/>
      <c r="U196" s="263"/>
      <c r="V196" s="263"/>
      <c r="W196" s="263"/>
      <c r="X196" s="263"/>
      <c r="Y196" s="263"/>
      <c r="Z196" s="263"/>
      <c r="AA196" s="263"/>
      <c r="AB196" s="263"/>
      <c r="AC196" s="263"/>
      <c r="AD196" s="263"/>
      <c r="AE196" s="263"/>
      <c r="AF196" s="263"/>
      <c r="AG196" s="263"/>
      <c r="AH196" s="263"/>
      <c r="AI196" s="263"/>
      <c r="AJ196" s="263"/>
      <c r="AK196" s="263"/>
      <c r="AL196" s="263"/>
      <c r="AM196" s="263"/>
      <c r="AN196" s="263"/>
      <c r="AO196" s="263"/>
      <c r="AP196" s="263"/>
      <c r="AQ196" s="263"/>
      <c r="AR196" s="263"/>
      <c r="AS196" s="263"/>
      <c r="AT196" s="263"/>
      <c r="AU196" s="263"/>
      <c r="AV196" s="263"/>
      <c r="AW196" s="263"/>
      <c r="AX196" s="263"/>
      <c r="AY196" s="263"/>
      <c r="AZ196" s="263"/>
      <c r="BA196" s="263"/>
      <c r="BB196" s="263"/>
      <c r="BC196" s="263"/>
      <c r="BD196" s="294">
        <v>100</v>
      </c>
      <c r="BE196" s="294"/>
      <c r="BF196" s="294"/>
      <c r="BG196" s="294"/>
      <c r="BH196" s="294"/>
      <c r="BI196" s="294"/>
      <c r="BJ196" s="294"/>
      <c r="BK196" s="294"/>
      <c r="BL196" s="294"/>
      <c r="BM196" s="294"/>
      <c r="BN196" s="294"/>
      <c r="BO196" s="294"/>
      <c r="BP196" s="294"/>
      <c r="BQ196" s="294"/>
      <c r="BR196" s="294"/>
      <c r="BS196" s="294"/>
      <c r="BT196" s="294">
        <f t="shared" si="1"/>
        <v>1000</v>
      </c>
      <c r="BU196" s="294"/>
      <c r="BV196" s="294"/>
      <c r="BW196" s="294"/>
      <c r="BX196" s="294"/>
      <c r="BY196" s="294"/>
      <c r="BZ196" s="294"/>
      <c r="CA196" s="294"/>
      <c r="CB196" s="294"/>
      <c r="CC196" s="294"/>
      <c r="CD196" s="294"/>
      <c r="CE196" s="294"/>
      <c r="CF196" s="294"/>
      <c r="CG196" s="294"/>
      <c r="CH196" s="294"/>
      <c r="CI196" s="294"/>
      <c r="CJ196" s="294">
        <v>100000</v>
      </c>
      <c r="CK196" s="294"/>
      <c r="CL196" s="294"/>
      <c r="CM196" s="294"/>
      <c r="CN196" s="294"/>
      <c r="CO196" s="294"/>
      <c r="CP196" s="294"/>
      <c r="CQ196" s="294"/>
      <c r="CR196" s="294"/>
      <c r="CS196" s="294"/>
      <c r="CT196" s="294"/>
      <c r="CU196" s="294"/>
      <c r="CV196" s="294"/>
      <c r="CW196" s="294"/>
      <c r="CX196" s="294"/>
      <c r="CY196" s="294"/>
      <c r="CZ196" s="294"/>
      <c r="DA196" s="294"/>
    </row>
    <row r="197" spans="1:105" s="52" customFormat="1" ht="15" customHeight="1">
      <c r="A197" s="417">
        <f t="shared" si="2"/>
        <v>8</v>
      </c>
      <c r="B197" s="417"/>
      <c r="C197" s="417"/>
      <c r="D197" s="417"/>
      <c r="E197" s="417"/>
      <c r="F197" s="417"/>
      <c r="G197" s="417"/>
      <c r="H197" s="263" t="s">
        <v>351</v>
      </c>
      <c r="I197" s="263"/>
      <c r="J197" s="263"/>
      <c r="K197" s="263"/>
      <c r="L197" s="263"/>
      <c r="M197" s="263"/>
      <c r="N197" s="263"/>
      <c r="O197" s="263"/>
      <c r="P197" s="263"/>
      <c r="Q197" s="263"/>
      <c r="R197" s="263"/>
      <c r="S197" s="263"/>
      <c r="T197" s="263"/>
      <c r="U197" s="263"/>
      <c r="V197" s="263"/>
      <c r="W197" s="263"/>
      <c r="X197" s="263"/>
      <c r="Y197" s="263"/>
      <c r="Z197" s="263"/>
      <c r="AA197" s="263"/>
      <c r="AB197" s="263"/>
      <c r="AC197" s="263"/>
      <c r="AD197" s="263"/>
      <c r="AE197" s="263"/>
      <c r="AF197" s="263"/>
      <c r="AG197" s="263"/>
      <c r="AH197" s="263"/>
      <c r="AI197" s="263"/>
      <c r="AJ197" s="263"/>
      <c r="AK197" s="263"/>
      <c r="AL197" s="263"/>
      <c r="AM197" s="263"/>
      <c r="AN197" s="263"/>
      <c r="AO197" s="263"/>
      <c r="AP197" s="263"/>
      <c r="AQ197" s="263"/>
      <c r="AR197" s="263"/>
      <c r="AS197" s="263"/>
      <c r="AT197" s="263"/>
      <c r="AU197" s="263"/>
      <c r="AV197" s="263"/>
      <c r="AW197" s="263"/>
      <c r="AX197" s="263"/>
      <c r="AY197" s="263"/>
      <c r="AZ197" s="263"/>
      <c r="BA197" s="263"/>
      <c r="BB197" s="263"/>
      <c r="BC197" s="263"/>
      <c r="BD197" s="294">
        <v>100</v>
      </c>
      <c r="BE197" s="294"/>
      <c r="BF197" s="294"/>
      <c r="BG197" s="294"/>
      <c r="BH197" s="294"/>
      <c r="BI197" s="294"/>
      <c r="BJ197" s="294"/>
      <c r="BK197" s="294"/>
      <c r="BL197" s="294"/>
      <c r="BM197" s="294"/>
      <c r="BN197" s="294"/>
      <c r="BO197" s="294"/>
      <c r="BP197" s="294"/>
      <c r="BQ197" s="294"/>
      <c r="BR197" s="294"/>
      <c r="BS197" s="294"/>
      <c r="BT197" s="294">
        <f t="shared" si="1"/>
        <v>400</v>
      </c>
      <c r="BU197" s="294"/>
      <c r="BV197" s="294"/>
      <c r="BW197" s="294"/>
      <c r="BX197" s="294"/>
      <c r="BY197" s="294"/>
      <c r="BZ197" s="294"/>
      <c r="CA197" s="294"/>
      <c r="CB197" s="294"/>
      <c r="CC197" s="294"/>
      <c r="CD197" s="294"/>
      <c r="CE197" s="294"/>
      <c r="CF197" s="294"/>
      <c r="CG197" s="294"/>
      <c r="CH197" s="294"/>
      <c r="CI197" s="294"/>
      <c r="CJ197" s="294">
        <v>40000</v>
      </c>
      <c r="CK197" s="294"/>
      <c r="CL197" s="294"/>
      <c r="CM197" s="294"/>
      <c r="CN197" s="294"/>
      <c r="CO197" s="294"/>
      <c r="CP197" s="294"/>
      <c r="CQ197" s="294"/>
      <c r="CR197" s="294"/>
      <c r="CS197" s="294"/>
      <c r="CT197" s="294"/>
      <c r="CU197" s="294"/>
      <c r="CV197" s="294"/>
      <c r="CW197" s="294"/>
      <c r="CX197" s="294"/>
      <c r="CY197" s="294"/>
      <c r="CZ197" s="294"/>
      <c r="DA197" s="294"/>
    </row>
    <row r="198" spans="1:105" s="52" customFormat="1" ht="15" customHeight="1">
      <c r="A198" s="417">
        <f t="shared" si="2"/>
        <v>9</v>
      </c>
      <c r="B198" s="417"/>
      <c r="C198" s="417"/>
      <c r="D198" s="417"/>
      <c r="E198" s="417"/>
      <c r="F198" s="417"/>
      <c r="G198" s="417"/>
      <c r="H198" s="263" t="s">
        <v>350</v>
      </c>
      <c r="I198" s="263"/>
      <c r="J198" s="263"/>
      <c r="K198" s="263"/>
      <c r="L198" s="263"/>
      <c r="M198" s="263"/>
      <c r="N198" s="263"/>
      <c r="O198" s="263"/>
      <c r="P198" s="263"/>
      <c r="Q198" s="263"/>
      <c r="R198" s="263"/>
      <c r="S198" s="263"/>
      <c r="T198" s="263"/>
      <c r="U198" s="263"/>
      <c r="V198" s="263"/>
      <c r="W198" s="263"/>
      <c r="X198" s="263"/>
      <c r="Y198" s="263"/>
      <c r="Z198" s="263"/>
      <c r="AA198" s="263"/>
      <c r="AB198" s="263"/>
      <c r="AC198" s="263"/>
      <c r="AD198" s="263"/>
      <c r="AE198" s="263"/>
      <c r="AF198" s="263"/>
      <c r="AG198" s="263"/>
      <c r="AH198" s="263"/>
      <c r="AI198" s="263"/>
      <c r="AJ198" s="263"/>
      <c r="AK198" s="263"/>
      <c r="AL198" s="263"/>
      <c r="AM198" s="263"/>
      <c r="AN198" s="263"/>
      <c r="AO198" s="263"/>
      <c r="AP198" s="263"/>
      <c r="AQ198" s="263"/>
      <c r="AR198" s="263"/>
      <c r="AS198" s="263"/>
      <c r="AT198" s="263"/>
      <c r="AU198" s="263"/>
      <c r="AV198" s="263"/>
      <c r="AW198" s="263"/>
      <c r="AX198" s="263"/>
      <c r="AY198" s="263"/>
      <c r="AZ198" s="263"/>
      <c r="BA198" s="263"/>
      <c r="BB198" s="263"/>
      <c r="BC198" s="263"/>
      <c r="BD198" s="294">
        <v>4</v>
      </c>
      <c r="BE198" s="294"/>
      <c r="BF198" s="294"/>
      <c r="BG198" s="294"/>
      <c r="BH198" s="294"/>
      <c r="BI198" s="294"/>
      <c r="BJ198" s="294"/>
      <c r="BK198" s="294"/>
      <c r="BL198" s="294"/>
      <c r="BM198" s="294"/>
      <c r="BN198" s="294"/>
      <c r="BO198" s="294"/>
      <c r="BP198" s="294"/>
      <c r="BQ198" s="294"/>
      <c r="BR198" s="294"/>
      <c r="BS198" s="294"/>
      <c r="BT198" s="294">
        <f t="shared" si="1"/>
        <v>2500</v>
      </c>
      <c r="BU198" s="294"/>
      <c r="BV198" s="294"/>
      <c r="BW198" s="294"/>
      <c r="BX198" s="294"/>
      <c r="BY198" s="294"/>
      <c r="BZ198" s="294"/>
      <c r="CA198" s="294"/>
      <c r="CB198" s="294"/>
      <c r="CC198" s="294"/>
      <c r="CD198" s="294"/>
      <c r="CE198" s="294"/>
      <c r="CF198" s="294"/>
      <c r="CG198" s="294"/>
      <c r="CH198" s="294"/>
      <c r="CI198" s="294"/>
      <c r="CJ198" s="294">
        <v>10000</v>
      </c>
      <c r="CK198" s="294"/>
      <c r="CL198" s="294"/>
      <c r="CM198" s="294"/>
      <c r="CN198" s="294"/>
      <c r="CO198" s="294"/>
      <c r="CP198" s="294"/>
      <c r="CQ198" s="294"/>
      <c r="CR198" s="294"/>
      <c r="CS198" s="294"/>
      <c r="CT198" s="294"/>
      <c r="CU198" s="294"/>
      <c r="CV198" s="294"/>
      <c r="CW198" s="294"/>
      <c r="CX198" s="294"/>
      <c r="CY198" s="294"/>
      <c r="CZ198" s="294"/>
      <c r="DA198" s="294"/>
    </row>
    <row r="199" spans="1:105" s="52" customFormat="1" ht="15" customHeight="1">
      <c r="A199" s="417"/>
      <c r="B199" s="417"/>
      <c r="C199" s="417"/>
      <c r="D199" s="417"/>
      <c r="E199" s="417"/>
      <c r="F199" s="417"/>
      <c r="G199" s="417"/>
      <c r="H199" s="263" t="s">
        <v>189</v>
      </c>
      <c r="I199" s="263"/>
      <c r="J199" s="263"/>
      <c r="K199" s="263"/>
      <c r="L199" s="263"/>
      <c r="M199" s="263"/>
      <c r="N199" s="263"/>
      <c r="O199" s="263"/>
      <c r="P199" s="263"/>
      <c r="Q199" s="263"/>
      <c r="R199" s="263"/>
      <c r="S199" s="263"/>
      <c r="T199" s="263"/>
      <c r="U199" s="263"/>
      <c r="V199" s="263"/>
      <c r="W199" s="263"/>
      <c r="X199" s="263"/>
      <c r="Y199" s="263"/>
      <c r="Z199" s="263"/>
      <c r="AA199" s="263"/>
      <c r="AB199" s="263"/>
      <c r="AC199" s="263"/>
      <c r="AD199" s="263"/>
      <c r="AE199" s="263"/>
      <c r="AF199" s="263"/>
      <c r="AG199" s="263"/>
      <c r="AH199" s="263"/>
      <c r="AI199" s="263"/>
      <c r="AJ199" s="263"/>
      <c r="AK199" s="263"/>
      <c r="AL199" s="263"/>
      <c r="AM199" s="263"/>
      <c r="AN199" s="263"/>
      <c r="AO199" s="263"/>
      <c r="AP199" s="263"/>
      <c r="AQ199" s="263"/>
      <c r="AR199" s="263"/>
      <c r="AS199" s="263"/>
      <c r="AT199" s="263"/>
      <c r="AU199" s="263"/>
      <c r="AV199" s="263"/>
      <c r="AW199" s="263"/>
      <c r="AX199" s="263"/>
      <c r="AY199" s="263"/>
      <c r="AZ199" s="263"/>
      <c r="BA199" s="263"/>
      <c r="BB199" s="263"/>
      <c r="BC199" s="263"/>
      <c r="BD199" s="294"/>
      <c r="BE199" s="294"/>
      <c r="BF199" s="294"/>
      <c r="BG199" s="294"/>
      <c r="BH199" s="294"/>
      <c r="BI199" s="294"/>
      <c r="BJ199" s="294"/>
      <c r="BK199" s="294"/>
      <c r="BL199" s="294"/>
      <c r="BM199" s="294"/>
      <c r="BN199" s="294"/>
      <c r="BO199" s="294"/>
      <c r="BP199" s="294"/>
      <c r="BQ199" s="294"/>
      <c r="BR199" s="294"/>
      <c r="BS199" s="294"/>
      <c r="BT199" s="294"/>
      <c r="BU199" s="294"/>
      <c r="BV199" s="294"/>
      <c r="BW199" s="294"/>
      <c r="BX199" s="294"/>
      <c r="BY199" s="294"/>
      <c r="BZ199" s="294"/>
      <c r="CA199" s="294"/>
      <c r="CB199" s="294"/>
      <c r="CC199" s="294"/>
      <c r="CD199" s="294"/>
      <c r="CE199" s="294"/>
      <c r="CF199" s="294"/>
      <c r="CG199" s="294"/>
      <c r="CH199" s="294"/>
      <c r="CI199" s="294"/>
      <c r="CJ199" s="294">
        <f>SUM(CJ190:CJ198)</f>
        <v>1176100</v>
      </c>
      <c r="CK199" s="294"/>
      <c r="CL199" s="294"/>
      <c r="CM199" s="294"/>
      <c r="CN199" s="294"/>
      <c r="CO199" s="294"/>
      <c r="CP199" s="294"/>
      <c r="CQ199" s="294"/>
      <c r="CR199" s="294"/>
      <c r="CS199" s="294"/>
      <c r="CT199" s="294"/>
      <c r="CU199" s="294"/>
      <c r="CV199" s="294"/>
      <c r="CW199" s="294"/>
      <c r="CX199" s="294"/>
      <c r="CY199" s="294"/>
      <c r="CZ199" s="294"/>
      <c r="DA199" s="294"/>
    </row>
    <row r="200" spans="1:105" ht="15" customHeight="1">
      <c r="A200" s="468" t="s">
        <v>329</v>
      </c>
      <c r="B200" s="468"/>
      <c r="C200" s="468"/>
      <c r="D200" s="468"/>
      <c r="E200" s="468"/>
      <c r="F200" s="468"/>
      <c r="G200" s="468"/>
      <c r="H200" s="468"/>
      <c r="I200" s="468"/>
      <c r="J200" s="468"/>
      <c r="K200" s="468"/>
      <c r="L200" s="468"/>
      <c r="M200" s="468"/>
      <c r="N200" s="468"/>
      <c r="O200" s="468"/>
      <c r="P200" s="468"/>
      <c r="Q200" s="468"/>
      <c r="R200" s="468"/>
      <c r="S200" s="468"/>
      <c r="T200" s="468"/>
      <c r="U200" s="468"/>
      <c r="V200" s="468"/>
      <c r="W200" s="468"/>
      <c r="X200" s="468"/>
      <c r="Y200" s="468"/>
      <c r="Z200" s="468"/>
      <c r="AA200" s="468"/>
      <c r="AB200" s="468"/>
      <c r="AC200" s="468"/>
      <c r="AD200" s="468"/>
      <c r="AE200" s="468"/>
      <c r="AF200" s="468"/>
      <c r="AG200" s="468"/>
      <c r="AH200" s="468"/>
      <c r="AI200" s="468"/>
      <c r="AJ200" s="468"/>
      <c r="AK200" s="468"/>
      <c r="AL200" s="468"/>
      <c r="AM200" s="468"/>
      <c r="AN200" s="468"/>
      <c r="AO200" s="468"/>
      <c r="AP200" s="468"/>
      <c r="AQ200" s="468"/>
      <c r="AR200" s="468"/>
      <c r="AS200" s="468"/>
      <c r="AT200" s="468"/>
      <c r="AU200" s="468"/>
      <c r="AV200" s="468"/>
      <c r="AW200" s="468"/>
      <c r="AX200" s="468"/>
      <c r="AY200" s="468"/>
      <c r="AZ200" s="468"/>
      <c r="BA200" s="468"/>
      <c r="BB200" s="468"/>
      <c r="BC200" s="468"/>
      <c r="BD200" s="468"/>
      <c r="BE200" s="468"/>
      <c r="BF200" s="468"/>
      <c r="BG200" s="468"/>
      <c r="BH200" s="468"/>
      <c r="BI200" s="468"/>
      <c r="BJ200" s="468"/>
      <c r="BK200" s="468"/>
      <c r="BL200" s="468"/>
      <c r="BM200" s="468"/>
      <c r="BN200" s="468"/>
      <c r="BO200" s="468"/>
      <c r="BP200" s="468"/>
      <c r="BQ200" s="468"/>
      <c r="BR200" s="468"/>
      <c r="BS200" s="468"/>
      <c r="BT200" s="468"/>
      <c r="BU200" s="468"/>
      <c r="BV200" s="468"/>
      <c r="BW200" s="468"/>
      <c r="BX200" s="468"/>
      <c r="BY200" s="468"/>
      <c r="BZ200" s="468"/>
      <c r="CA200" s="468"/>
      <c r="CB200" s="468"/>
      <c r="CC200" s="468"/>
      <c r="CD200" s="468"/>
      <c r="CE200" s="468"/>
      <c r="CF200" s="468"/>
      <c r="CG200" s="468"/>
      <c r="CH200" s="468"/>
      <c r="CI200" s="468"/>
      <c r="CJ200" s="468"/>
      <c r="CK200" s="468"/>
      <c r="CL200" s="468"/>
      <c r="CM200" s="468"/>
      <c r="CN200" s="468"/>
      <c r="CO200" s="468"/>
      <c r="CP200" s="468"/>
      <c r="CQ200" s="468"/>
      <c r="CR200" s="468"/>
      <c r="CS200" s="468"/>
      <c r="CT200" s="468"/>
      <c r="CU200" s="468"/>
      <c r="CV200" s="468"/>
      <c r="CW200" s="468"/>
      <c r="CX200" s="468"/>
      <c r="CY200" s="468"/>
      <c r="CZ200" s="468"/>
      <c r="DA200" s="468"/>
    </row>
    <row r="201" spans="1:105" s="52" customFormat="1" ht="15" customHeight="1">
      <c r="A201" s="417">
        <f>A199+1</f>
        <v>1</v>
      </c>
      <c r="B201" s="417"/>
      <c r="C201" s="417"/>
      <c r="D201" s="417"/>
      <c r="E201" s="417"/>
      <c r="F201" s="417"/>
      <c r="G201" s="417"/>
      <c r="H201" s="263" t="s">
        <v>352</v>
      </c>
      <c r="I201" s="263"/>
      <c r="J201" s="263"/>
      <c r="K201" s="263"/>
      <c r="L201" s="263"/>
      <c r="M201" s="263"/>
      <c r="N201" s="263"/>
      <c r="O201" s="263"/>
      <c r="P201" s="263"/>
      <c r="Q201" s="263"/>
      <c r="R201" s="263"/>
      <c r="S201" s="263"/>
      <c r="T201" s="263"/>
      <c r="U201" s="263"/>
      <c r="V201" s="263"/>
      <c r="W201" s="263"/>
      <c r="X201" s="263"/>
      <c r="Y201" s="263"/>
      <c r="Z201" s="263"/>
      <c r="AA201" s="263"/>
      <c r="AB201" s="263"/>
      <c r="AC201" s="263"/>
      <c r="AD201" s="263"/>
      <c r="AE201" s="263"/>
      <c r="AF201" s="263"/>
      <c r="AG201" s="263"/>
      <c r="AH201" s="263"/>
      <c r="AI201" s="263"/>
      <c r="AJ201" s="263"/>
      <c r="AK201" s="263"/>
      <c r="AL201" s="263"/>
      <c r="AM201" s="263"/>
      <c r="AN201" s="263"/>
      <c r="AO201" s="263"/>
      <c r="AP201" s="263"/>
      <c r="AQ201" s="263"/>
      <c r="AR201" s="263"/>
      <c r="AS201" s="263"/>
      <c r="AT201" s="263"/>
      <c r="AU201" s="263"/>
      <c r="AV201" s="263"/>
      <c r="AW201" s="263"/>
      <c r="AX201" s="263"/>
      <c r="AY201" s="263"/>
      <c r="AZ201" s="263"/>
      <c r="BA201" s="263"/>
      <c r="BB201" s="263"/>
      <c r="BC201" s="263"/>
      <c r="BD201" s="294">
        <v>2400</v>
      </c>
      <c r="BE201" s="294"/>
      <c r="BF201" s="294"/>
      <c r="BG201" s="294"/>
      <c r="BH201" s="294"/>
      <c r="BI201" s="294"/>
      <c r="BJ201" s="294"/>
      <c r="BK201" s="294"/>
      <c r="BL201" s="294"/>
      <c r="BM201" s="294"/>
      <c r="BN201" s="294"/>
      <c r="BO201" s="294"/>
      <c r="BP201" s="294"/>
      <c r="BQ201" s="294"/>
      <c r="BR201" s="294"/>
      <c r="BS201" s="294"/>
      <c r="BT201" s="294">
        <f t="shared" si="1"/>
        <v>50</v>
      </c>
      <c r="BU201" s="294"/>
      <c r="BV201" s="294"/>
      <c r="BW201" s="294"/>
      <c r="BX201" s="294"/>
      <c r="BY201" s="294"/>
      <c r="BZ201" s="294"/>
      <c r="CA201" s="294"/>
      <c r="CB201" s="294"/>
      <c r="CC201" s="294"/>
      <c r="CD201" s="294"/>
      <c r="CE201" s="294"/>
      <c r="CF201" s="294"/>
      <c r="CG201" s="294"/>
      <c r="CH201" s="294"/>
      <c r="CI201" s="294"/>
      <c r="CJ201" s="294">
        <v>120000</v>
      </c>
      <c r="CK201" s="294"/>
      <c r="CL201" s="294"/>
      <c r="CM201" s="294"/>
      <c r="CN201" s="294"/>
      <c r="CO201" s="294"/>
      <c r="CP201" s="294"/>
      <c r="CQ201" s="294"/>
      <c r="CR201" s="294"/>
      <c r="CS201" s="294"/>
      <c r="CT201" s="294"/>
      <c r="CU201" s="294"/>
      <c r="CV201" s="294"/>
      <c r="CW201" s="294"/>
      <c r="CX201" s="294"/>
      <c r="CY201" s="294"/>
      <c r="CZ201" s="294"/>
      <c r="DA201" s="294"/>
    </row>
    <row r="202" spans="1:105" s="52" customFormat="1" ht="15" customHeight="1">
      <c r="A202" s="417">
        <f t="shared" si="2"/>
        <v>2</v>
      </c>
      <c r="B202" s="417"/>
      <c r="C202" s="417"/>
      <c r="D202" s="417"/>
      <c r="E202" s="417"/>
      <c r="F202" s="417"/>
      <c r="G202" s="417"/>
      <c r="H202" s="263" t="s">
        <v>353</v>
      </c>
      <c r="I202" s="263"/>
      <c r="J202" s="263"/>
      <c r="K202" s="263"/>
      <c r="L202" s="263"/>
      <c r="M202" s="263"/>
      <c r="N202" s="263"/>
      <c r="O202" s="263"/>
      <c r="P202" s="263"/>
      <c r="Q202" s="263"/>
      <c r="R202" s="263"/>
      <c r="S202" s="263"/>
      <c r="T202" s="263"/>
      <c r="U202" s="263"/>
      <c r="V202" s="263"/>
      <c r="W202" s="263"/>
      <c r="X202" s="263"/>
      <c r="Y202" s="263"/>
      <c r="Z202" s="263"/>
      <c r="AA202" s="263"/>
      <c r="AB202" s="263"/>
      <c r="AC202" s="263"/>
      <c r="AD202" s="263"/>
      <c r="AE202" s="263"/>
      <c r="AF202" s="263"/>
      <c r="AG202" s="263"/>
      <c r="AH202" s="263"/>
      <c r="AI202" s="263"/>
      <c r="AJ202" s="263"/>
      <c r="AK202" s="263"/>
      <c r="AL202" s="263"/>
      <c r="AM202" s="263"/>
      <c r="AN202" s="263"/>
      <c r="AO202" s="263"/>
      <c r="AP202" s="263"/>
      <c r="AQ202" s="263"/>
      <c r="AR202" s="263"/>
      <c r="AS202" s="263"/>
      <c r="AT202" s="263"/>
      <c r="AU202" s="263"/>
      <c r="AV202" s="263"/>
      <c r="AW202" s="263"/>
      <c r="AX202" s="263"/>
      <c r="AY202" s="263"/>
      <c r="AZ202" s="263"/>
      <c r="BA202" s="263"/>
      <c r="BB202" s="263"/>
      <c r="BC202" s="263"/>
      <c r="BD202" s="294">
        <v>9</v>
      </c>
      <c r="BE202" s="294"/>
      <c r="BF202" s="294"/>
      <c r="BG202" s="294"/>
      <c r="BH202" s="294"/>
      <c r="BI202" s="294"/>
      <c r="BJ202" s="294"/>
      <c r="BK202" s="294"/>
      <c r="BL202" s="294"/>
      <c r="BM202" s="294"/>
      <c r="BN202" s="294"/>
      <c r="BO202" s="294"/>
      <c r="BP202" s="294"/>
      <c r="BQ202" s="294"/>
      <c r="BR202" s="294"/>
      <c r="BS202" s="294"/>
      <c r="BT202" s="294">
        <f>CJ202/BD202</f>
        <v>5000</v>
      </c>
      <c r="BU202" s="294"/>
      <c r="BV202" s="294"/>
      <c r="BW202" s="294"/>
      <c r="BX202" s="294"/>
      <c r="BY202" s="294"/>
      <c r="BZ202" s="294"/>
      <c r="CA202" s="294"/>
      <c r="CB202" s="294"/>
      <c r="CC202" s="294"/>
      <c r="CD202" s="294"/>
      <c r="CE202" s="294"/>
      <c r="CF202" s="294"/>
      <c r="CG202" s="294"/>
      <c r="CH202" s="294"/>
      <c r="CI202" s="294"/>
      <c r="CJ202" s="294">
        <v>45000</v>
      </c>
      <c r="CK202" s="294"/>
      <c r="CL202" s="294"/>
      <c r="CM202" s="294"/>
      <c r="CN202" s="294"/>
      <c r="CO202" s="294"/>
      <c r="CP202" s="294"/>
      <c r="CQ202" s="294"/>
      <c r="CR202" s="294"/>
      <c r="CS202" s="294"/>
      <c r="CT202" s="294"/>
      <c r="CU202" s="294"/>
      <c r="CV202" s="294"/>
      <c r="CW202" s="294"/>
      <c r="CX202" s="294"/>
      <c r="CY202" s="294"/>
      <c r="CZ202" s="294"/>
      <c r="DA202" s="294"/>
    </row>
    <row r="203" spans="1:105" s="52" customFormat="1" ht="15" customHeight="1">
      <c r="A203" s="417">
        <f t="shared" si="2"/>
        <v>3</v>
      </c>
      <c r="B203" s="417"/>
      <c r="C203" s="417"/>
      <c r="D203" s="417"/>
      <c r="E203" s="417"/>
      <c r="F203" s="417"/>
      <c r="G203" s="417"/>
      <c r="H203" s="263" t="s">
        <v>372</v>
      </c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  <c r="T203" s="263"/>
      <c r="U203" s="263"/>
      <c r="V203" s="263"/>
      <c r="W203" s="263"/>
      <c r="X203" s="263"/>
      <c r="Y203" s="263"/>
      <c r="Z203" s="263"/>
      <c r="AA203" s="263"/>
      <c r="AB203" s="263"/>
      <c r="AC203" s="263"/>
      <c r="AD203" s="263"/>
      <c r="AE203" s="263"/>
      <c r="AF203" s="263"/>
      <c r="AG203" s="263"/>
      <c r="AH203" s="263"/>
      <c r="AI203" s="263"/>
      <c r="AJ203" s="263"/>
      <c r="AK203" s="263"/>
      <c r="AL203" s="263"/>
      <c r="AM203" s="263"/>
      <c r="AN203" s="263"/>
      <c r="AO203" s="263"/>
      <c r="AP203" s="263"/>
      <c r="AQ203" s="263"/>
      <c r="AR203" s="263"/>
      <c r="AS203" s="263"/>
      <c r="AT203" s="263"/>
      <c r="AU203" s="263"/>
      <c r="AV203" s="263"/>
      <c r="AW203" s="263"/>
      <c r="AX203" s="263"/>
      <c r="AY203" s="263"/>
      <c r="AZ203" s="263"/>
      <c r="BA203" s="263"/>
      <c r="BB203" s="263"/>
      <c r="BC203" s="263"/>
      <c r="BD203" s="294">
        <v>1000</v>
      </c>
      <c r="BE203" s="294"/>
      <c r="BF203" s="294"/>
      <c r="BG203" s="294"/>
      <c r="BH203" s="294"/>
      <c r="BI203" s="294"/>
      <c r="BJ203" s="294"/>
      <c r="BK203" s="294"/>
      <c r="BL203" s="294"/>
      <c r="BM203" s="294"/>
      <c r="BN203" s="294"/>
      <c r="BO203" s="294"/>
      <c r="BP203" s="294"/>
      <c r="BQ203" s="294"/>
      <c r="BR203" s="294"/>
      <c r="BS203" s="294"/>
      <c r="BT203" s="417">
        <f>CJ203/BD203</f>
        <v>251.025</v>
      </c>
      <c r="BU203" s="417"/>
      <c r="BV203" s="417"/>
      <c r="BW203" s="417"/>
      <c r="BX203" s="417"/>
      <c r="BY203" s="417"/>
      <c r="BZ203" s="417"/>
      <c r="CA203" s="417"/>
      <c r="CB203" s="417"/>
      <c r="CC203" s="417"/>
      <c r="CD203" s="417"/>
      <c r="CE203" s="417"/>
      <c r="CF203" s="417"/>
      <c r="CG203" s="417"/>
      <c r="CH203" s="417"/>
      <c r="CI203" s="417"/>
      <c r="CJ203" s="294">
        <v>251025</v>
      </c>
      <c r="CK203" s="294"/>
      <c r="CL203" s="294"/>
      <c r="CM203" s="294"/>
      <c r="CN203" s="294"/>
      <c r="CO203" s="294"/>
      <c r="CP203" s="294"/>
      <c r="CQ203" s="294"/>
      <c r="CR203" s="294"/>
      <c r="CS203" s="294"/>
      <c r="CT203" s="294"/>
      <c r="CU203" s="294"/>
      <c r="CV203" s="294"/>
      <c r="CW203" s="294"/>
      <c r="CX203" s="294"/>
      <c r="CY203" s="294"/>
      <c r="CZ203" s="294"/>
      <c r="DA203" s="294"/>
    </row>
    <row r="204" spans="1:105" s="52" customFormat="1" ht="15" customHeight="1">
      <c r="A204" s="293"/>
      <c r="B204" s="293"/>
      <c r="C204" s="293"/>
      <c r="D204" s="293"/>
      <c r="E204" s="293"/>
      <c r="F204" s="293"/>
      <c r="G204" s="293"/>
      <c r="H204" s="409" t="s">
        <v>189</v>
      </c>
      <c r="I204" s="409"/>
      <c r="J204" s="409"/>
      <c r="K204" s="409"/>
      <c r="L204" s="409"/>
      <c r="M204" s="409"/>
      <c r="N204" s="409"/>
      <c r="O204" s="409"/>
      <c r="P204" s="409"/>
      <c r="Q204" s="409"/>
      <c r="R204" s="409"/>
      <c r="S204" s="409"/>
      <c r="T204" s="409"/>
      <c r="U204" s="409"/>
      <c r="V204" s="409"/>
      <c r="W204" s="409"/>
      <c r="X204" s="409"/>
      <c r="Y204" s="409"/>
      <c r="Z204" s="409"/>
      <c r="AA204" s="409"/>
      <c r="AB204" s="409"/>
      <c r="AC204" s="409"/>
      <c r="AD204" s="409"/>
      <c r="AE204" s="409"/>
      <c r="AF204" s="409"/>
      <c r="AG204" s="409"/>
      <c r="AH204" s="409"/>
      <c r="AI204" s="409"/>
      <c r="AJ204" s="409"/>
      <c r="AK204" s="409"/>
      <c r="AL204" s="409"/>
      <c r="AM204" s="409"/>
      <c r="AN204" s="409"/>
      <c r="AO204" s="409"/>
      <c r="AP204" s="409"/>
      <c r="AQ204" s="409"/>
      <c r="AR204" s="409"/>
      <c r="AS204" s="409"/>
      <c r="AT204" s="409"/>
      <c r="AU204" s="409"/>
      <c r="AV204" s="409"/>
      <c r="AW204" s="409"/>
      <c r="AX204" s="409"/>
      <c r="AY204" s="409"/>
      <c r="AZ204" s="409"/>
      <c r="BA204" s="409"/>
      <c r="BB204" s="409"/>
      <c r="BC204" s="410"/>
      <c r="BD204" s="294"/>
      <c r="BE204" s="294"/>
      <c r="BF204" s="294"/>
      <c r="BG204" s="294"/>
      <c r="BH204" s="294"/>
      <c r="BI204" s="294"/>
      <c r="BJ204" s="294"/>
      <c r="BK204" s="294"/>
      <c r="BL204" s="294"/>
      <c r="BM204" s="294"/>
      <c r="BN204" s="294"/>
      <c r="BO204" s="294"/>
      <c r="BP204" s="294"/>
      <c r="BQ204" s="294"/>
      <c r="BR204" s="294"/>
      <c r="BS204" s="294"/>
      <c r="BT204" s="294" t="s">
        <v>165</v>
      </c>
      <c r="BU204" s="294"/>
      <c r="BV204" s="294"/>
      <c r="BW204" s="294"/>
      <c r="BX204" s="294"/>
      <c r="BY204" s="294"/>
      <c r="BZ204" s="294"/>
      <c r="CA204" s="294"/>
      <c r="CB204" s="294"/>
      <c r="CC204" s="294"/>
      <c r="CD204" s="294"/>
      <c r="CE204" s="294"/>
      <c r="CF204" s="294"/>
      <c r="CG204" s="294"/>
      <c r="CH204" s="294"/>
      <c r="CI204" s="294"/>
      <c r="CJ204" s="407">
        <f>CJ199+CJ203</f>
        <v>1427125</v>
      </c>
      <c r="CK204" s="407"/>
      <c r="CL204" s="407"/>
      <c r="CM204" s="407"/>
      <c r="CN204" s="407"/>
      <c r="CO204" s="407"/>
      <c r="CP204" s="407"/>
      <c r="CQ204" s="407"/>
      <c r="CR204" s="407"/>
      <c r="CS204" s="407"/>
      <c r="CT204" s="407"/>
      <c r="CU204" s="407"/>
      <c r="CV204" s="407"/>
      <c r="CW204" s="407"/>
      <c r="CX204" s="407"/>
      <c r="CY204" s="407"/>
      <c r="CZ204" s="407"/>
      <c r="DA204" s="407"/>
    </row>
    <row r="210" spans="91:126" ht="12" customHeight="1">
      <c r="CM210" s="431"/>
      <c r="CN210" s="430"/>
      <c r="CO210" s="430"/>
      <c r="CP210" s="430"/>
      <c r="CQ210" s="430"/>
      <c r="CR210" s="430"/>
      <c r="CS210" s="430"/>
      <c r="CT210" s="430"/>
      <c r="CU210" s="430"/>
      <c r="CV210" s="430"/>
      <c r="CW210" s="430"/>
      <c r="CX210" s="430"/>
      <c r="CY210" s="430"/>
      <c r="CZ210" s="430"/>
      <c r="DA210" s="430"/>
      <c r="DF210" s="430"/>
      <c r="DG210" s="430"/>
      <c r="DH210" s="430"/>
      <c r="DI210" s="430"/>
      <c r="DJ210" s="430"/>
      <c r="DK210" s="430"/>
      <c r="DL210" s="430"/>
      <c r="DM210" s="430"/>
      <c r="DN210" s="430"/>
      <c r="DO210" s="430"/>
      <c r="DP210" s="430"/>
      <c r="DQ210" s="430"/>
      <c r="DR210" s="430"/>
      <c r="DS210" s="430"/>
      <c r="DT210" s="430"/>
      <c r="DU210" s="430"/>
      <c r="DV210" s="430"/>
    </row>
    <row r="211" spans="92:126" ht="12" customHeight="1">
      <c r="CN211" s="430"/>
      <c r="CO211" s="430"/>
      <c r="CP211" s="430"/>
      <c r="CQ211" s="430"/>
      <c r="CR211" s="430"/>
      <c r="CS211" s="430"/>
      <c r="CT211" s="430"/>
      <c r="CU211" s="430"/>
      <c r="CV211" s="430"/>
      <c r="CW211" s="430"/>
      <c r="CX211" s="430"/>
      <c r="CY211" s="430"/>
      <c r="CZ211" s="430"/>
      <c r="DA211" s="430"/>
      <c r="DF211" s="430"/>
      <c r="DG211" s="430"/>
      <c r="DH211" s="430"/>
      <c r="DI211" s="430"/>
      <c r="DJ211" s="430"/>
      <c r="DK211" s="430"/>
      <c r="DL211" s="430"/>
      <c r="DM211" s="430"/>
      <c r="DN211" s="430"/>
      <c r="DO211" s="430"/>
      <c r="DP211" s="430"/>
      <c r="DQ211" s="430"/>
      <c r="DR211" s="430"/>
      <c r="DS211" s="430"/>
      <c r="DT211" s="430"/>
      <c r="DU211" s="430"/>
      <c r="DV211" s="430"/>
    </row>
    <row r="212" spans="91:126" ht="12" customHeight="1">
      <c r="CM212" s="431"/>
      <c r="CN212" s="430"/>
      <c r="CO212" s="430"/>
      <c r="CP212" s="430"/>
      <c r="CQ212" s="430"/>
      <c r="CR212" s="430"/>
      <c r="CS212" s="430"/>
      <c r="CT212" s="430"/>
      <c r="CU212" s="430"/>
      <c r="CV212" s="430"/>
      <c r="CW212" s="430"/>
      <c r="CX212" s="430"/>
      <c r="CY212" s="430"/>
      <c r="CZ212" s="430"/>
      <c r="DA212" s="430"/>
      <c r="DF212" s="430"/>
      <c r="DG212" s="430"/>
      <c r="DH212" s="430"/>
      <c r="DI212" s="430"/>
      <c r="DJ212" s="430"/>
      <c r="DK212" s="430"/>
      <c r="DL212" s="430"/>
      <c r="DM212" s="430"/>
      <c r="DN212" s="430"/>
      <c r="DO212" s="430"/>
      <c r="DP212" s="430"/>
      <c r="DQ212" s="430"/>
      <c r="DR212" s="430"/>
      <c r="DS212" s="430"/>
      <c r="DT212" s="430"/>
      <c r="DU212" s="430"/>
      <c r="DV212" s="430"/>
    </row>
  </sheetData>
  <sheetProtection/>
  <mergeCells count="672">
    <mergeCell ref="A204:G204"/>
    <mergeCell ref="H204:BC204"/>
    <mergeCell ref="BD204:BS204"/>
    <mergeCell ref="BT204:CI204"/>
    <mergeCell ref="CJ204:DA204"/>
    <mergeCell ref="CM210:DA210"/>
    <mergeCell ref="A202:G202"/>
    <mergeCell ref="H202:BC202"/>
    <mergeCell ref="BD202:BS202"/>
    <mergeCell ref="BT202:CI202"/>
    <mergeCell ref="CJ202:DA202"/>
    <mergeCell ref="A203:G203"/>
    <mergeCell ref="H203:BC203"/>
    <mergeCell ref="BD203:BS203"/>
    <mergeCell ref="BT203:CI203"/>
    <mergeCell ref="CJ203:DA203"/>
    <mergeCell ref="A200:DA200"/>
    <mergeCell ref="A201:G201"/>
    <mergeCell ref="H201:BC201"/>
    <mergeCell ref="BD201:BS201"/>
    <mergeCell ref="BT201:CI201"/>
    <mergeCell ref="CJ201:DA201"/>
    <mergeCell ref="A198:G198"/>
    <mergeCell ref="H198:BC198"/>
    <mergeCell ref="BD198:BS198"/>
    <mergeCell ref="BT198:CI198"/>
    <mergeCell ref="CJ198:DA198"/>
    <mergeCell ref="A199:G199"/>
    <mergeCell ref="H199:BC199"/>
    <mergeCell ref="BD199:BS199"/>
    <mergeCell ref="BT199:CI199"/>
    <mergeCell ref="CJ199:DA199"/>
    <mergeCell ref="A196:G196"/>
    <mergeCell ref="H196:BC196"/>
    <mergeCell ref="BD196:BS196"/>
    <mergeCell ref="BT196:CI196"/>
    <mergeCell ref="CJ196:DA196"/>
    <mergeCell ref="A197:G197"/>
    <mergeCell ref="H197:BC197"/>
    <mergeCell ref="BD197:BS197"/>
    <mergeCell ref="BT197:CI197"/>
    <mergeCell ref="CJ197:DA197"/>
    <mergeCell ref="A194:G194"/>
    <mergeCell ref="H194:BC194"/>
    <mergeCell ref="BD194:BS194"/>
    <mergeCell ref="BT194:CI194"/>
    <mergeCell ref="CJ194:DA194"/>
    <mergeCell ref="A195:G195"/>
    <mergeCell ref="H195:BC195"/>
    <mergeCell ref="BD195:BS195"/>
    <mergeCell ref="BT195:CI195"/>
    <mergeCell ref="CJ195:DA195"/>
    <mergeCell ref="A192:G192"/>
    <mergeCell ref="H192:BC192"/>
    <mergeCell ref="BD192:BS192"/>
    <mergeCell ref="BT192:CI192"/>
    <mergeCell ref="CJ192:DA192"/>
    <mergeCell ref="A193:G193"/>
    <mergeCell ref="H193:BC193"/>
    <mergeCell ref="BD193:BS193"/>
    <mergeCell ref="BT193:CI193"/>
    <mergeCell ref="CJ193:DA193"/>
    <mergeCell ref="A190:G190"/>
    <mergeCell ref="H190:BC190"/>
    <mergeCell ref="BD190:BS190"/>
    <mergeCell ref="BT190:CI190"/>
    <mergeCell ref="CJ190:DA190"/>
    <mergeCell ref="A191:G191"/>
    <mergeCell ref="H191:BC191"/>
    <mergeCell ref="BD191:BS191"/>
    <mergeCell ref="BT191:CI191"/>
    <mergeCell ref="CJ191:DA191"/>
    <mergeCell ref="A188:G188"/>
    <mergeCell ref="H188:BC188"/>
    <mergeCell ref="BD188:BS188"/>
    <mergeCell ref="BT188:CI188"/>
    <mergeCell ref="CJ188:DA188"/>
    <mergeCell ref="A189:DA189"/>
    <mergeCell ref="A185:DA185"/>
    <mergeCell ref="A187:G187"/>
    <mergeCell ref="H187:BC187"/>
    <mergeCell ref="BD187:BS187"/>
    <mergeCell ref="BT187:CI187"/>
    <mergeCell ref="CJ187:DA187"/>
    <mergeCell ref="A182:G182"/>
    <mergeCell ref="H182:BS182"/>
    <mergeCell ref="BT182:CI182"/>
    <mergeCell ref="CJ182:DA182"/>
    <mergeCell ref="A183:G183"/>
    <mergeCell ref="H183:BS183"/>
    <mergeCell ref="BT183:CI183"/>
    <mergeCell ref="CJ183:DA183"/>
    <mergeCell ref="A179:G179"/>
    <mergeCell ref="H179:BS179"/>
    <mergeCell ref="BT179:CI179"/>
    <mergeCell ref="CJ179:DA179"/>
    <mergeCell ref="A180:DA180"/>
    <mergeCell ref="A181:G181"/>
    <mergeCell ref="H181:BS181"/>
    <mergeCell ref="BT181:CI181"/>
    <mergeCell ref="CJ181:DA181"/>
    <mergeCell ref="A176:DA176"/>
    <mergeCell ref="A177:G177"/>
    <mergeCell ref="H177:BS177"/>
    <mergeCell ref="BT177:CI177"/>
    <mergeCell ref="CJ177:DA177"/>
    <mergeCell ref="A178:G178"/>
    <mergeCell ref="H178:BS178"/>
    <mergeCell ref="BT178:CI178"/>
    <mergeCell ref="CJ178:DA178"/>
    <mergeCell ref="A174:G174"/>
    <mergeCell ref="H174:BS174"/>
    <mergeCell ref="BT174:CI174"/>
    <mergeCell ref="CJ174:DA174"/>
    <mergeCell ref="A175:G175"/>
    <mergeCell ref="H175:BS175"/>
    <mergeCell ref="BT175:CI175"/>
    <mergeCell ref="CJ175:DA175"/>
    <mergeCell ref="A171:G171"/>
    <mergeCell ref="H171:BS171"/>
    <mergeCell ref="BT171:CI171"/>
    <mergeCell ref="CJ171:DA171"/>
    <mergeCell ref="A172:DA172"/>
    <mergeCell ref="A173:G173"/>
    <mergeCell ref="H173:BS173"/>
    <mergeCell ref="BT173:CI173"/>
    <mergeCell ref="CJ173:DA173"/>
    <mergeCell ref="A169:G169"/>
    <mergeCell ref="H169:BS169"/>
    <mergeCell ref="BT169:CI169"/>
    <mergeCell ref="CJ169:DA169"/>
    <mergeCell ref="A170:G170"/>
    <mergeCell ref="H170:BS170"/>
    <mergeCell ref="BT170:CI170"/>
    <mergeCell ref="CJ170:DA170"/>
    <mergeCell ref="A166:DA166"/>
    <mergeCell ref="A167:G167"/>
    <mergeCell ref="H167:BS167"/>
    <mergeCell ref="BT167:CI167"/>
    <mergeCell ref="CJ167:DA167"/>
    <mergeCell ref="A168:G168"/>
    <mergeCell ref="H168:BS168"/>
    <mergeCell ref="BT168:CI168"/>
    <mergeCell ref="CJ168:DA168"/>
    <mergeCell ref="A162:DA162"/>
    <mergeCell ref="A164:G164"/>
    <mergeCell ref="H164:BS164"/>
    <mergeCell ref="BT164:CI164"/>
    <mergeCell ref="CJ164:DA164"/>
    <mergeCell ref="A165:G165"/>
    <mergeCell ref="H165:BS165"/>
    <mergeCell ref="BT165:CI165"/>
    <mergeCell ref="CJ165:DA165"/>
    <mergeCell ref="A159:G159"/>
    <mergeCell ref="H159:BC159"/>
    <mergeCell ref="BD159:BS159"/>
    <mergeCell ref="BT159:CI159"/>
    <mergeCell ref="CJ159:DA159"/>
    <mergeCell ref="A160:G160"/>
    <mergeCell ref="H160:BC160"/>
    <mergeCell ref="BD160:BS160"/>
    <mergeCell ref="BT160:CI160"/>
    <mergeCell ref="CJ160:DA160"/>
    <mergeCell ref="A157:G157"/>
    <mergeCell ref="H157:BC157"/>
    <mergeCell ref="BD157:BS157"/>
    <mergeCell ref="BT157:CI157"/>
    <mergeCell ref="CJ157:DA157"/>
    <mergeCell ref="A158:G158"/>
    <mergeCell ref="H158:BC158"/>
    <mergeCell ref="BD158:BS158"/>
    <mergeCell ref="BT158:CI158"/>
    <mergeCell ref="CJ158:DA158"/>
    <mergeCell ref="A155:DA155"/>
    <mergeCell ref="A156:G156"/>
    <mergeCell ref="H156:BC156"/>
    <mergeCell ref="BD156:BS156"/>
    <mergeCell ref="BT156:CI156"/>
    <mergeCell ref="CJ156:DA156"/>
    <mergeCell ref="A153:G153"/>
    <mergeCell ref="H153:BC153"/>
    <mergeCell ref="BD153:BS153"/>
    <mergeCell ref="BT153:CI153"/>
    <mergeCell ref="CJ153:DA153"/>
    <mergeCell ref="A154:G154"/>
    <mergeCell ref="H154:BC154"/>
    <mergeCell ref="BD154:BS154"/>
    <mergeCell ref="BT154:CI154"/>
    <mergeCell ref="CJ154:DA154"/>
    <mergeCell ref="A151:G151"/>
    <mergeCell ref="H151:BC151"/>
    <mergeCell ref="BD151:BS151"/>
    <mergeCell ref="BT151:CI151"/>
    <mergeCell ref="CJ151:DA151"/>
    <mergeCell ref="A152:G152"/>
    <mergeCell ref="H152:BC152"/>
    <mergeCell ref="BD152:BS152"/>
    <mergeCell ref="BT152:CI152"/>
    <mergeCell ref="CJ152:DA152"/>
    <mergeCell ref="A149:DA149"/>
    <mergeCell ref="A150:G150"/>
    <mergeCell ref="H150:BC150"/>
    <mergeCell ref="BD150:BS150"/>
    <mergeCell ref="BT150:CI150"/>
    <mergeCell ref="CJ150:DA150"/>
    <mergeCell ref="BD143:BS143"/>
    <mergeCell ref="CJ143:DA143"/>
    <mergeCell ref="A145:DA145"/>
    <mergeCell ref="BD147:BS147"/>
    <mergeCell ref="CJ147:DA147"/>
    <mergeCell ref="A148:G148"/>
    <mergeCell ref="H148:BC148"/>
    <mergeCell ref="BD148:BS148"/>
    <mergeCell ref="BT148:CI148"/>
    <mergeCell ref="CJ148:DA148"/>
    <mergeCell ref="A141:G141"/>
    <mergeCell ref="H141:BC141"/>
    <mergeCell ref="BD141:BS141"/>
    <mergeCell ref="BT141:CI141"/>
    <mergeCell ref="CJ141:DA141"/>
    <mergeCell ref="A142:G142"/>
    <mergeCell ref="H142:BC142"/>
    <mergeCell ref="BD142:BS142"/>
    <mergeCell ref="BT142:CI142"/>
    <mergeCell ref="CJ142:DA142"/>
    <mergeCell ref="BT139:CI139"/>
    <mergeCell ref="CJ139:DA139"/>
    <mergeCell ref="A140:G140"/>
    <mergeCell ref="H140:BC140"/>
    <mergeCell ref="BD140:BS140"/>
    <mergeCell ref="BT140:CI140"/>
    <mergeCell ref="CJ140:DA140"/>
    <mergeCell ref="CL134:DA134"/>
    <mergeCell ref="H135:AO135"/>
    <mergeCell ref="AP135:BE135"/>
    <mergeCell ref="BF135:BU135"/>
    <mergeCell ref="BV135:CK135"/>
    <mergeCell ref="CL135:DA135"/>
    <mergeCell ref="H133:AO133"/>
    <mergeCell ref="AP133:BE133"/>
    <mergeCell ref="BF133:BU133"/>
    <mergeCell ref="BV133:CK133"/>
    <mergeCell ref="CL133:DA133"/>
    <mergeCell ref="A134:G134"/>
    <mergeCell ref="H134:AO134"/>
    <mergeCell ref="AP134:BE134"/>
    <mergeCell ref="BF134:BU134"/>
    <mergeCell ref="BV134:CK134"/>
    <mergeCell ref="A132:G132"/>
    <mergeCell ref="H132:AO132"/>
    <mergeCell ref="AP132:BE132"/>
    <mergeCell ref="BF132:BU132"/>
    <mergeCell ref="BV132:CK132"/>
    <mergeCell ref="CL132:DA132"/>
    <mergeCell ref="H130:AO130"/>
    <mergeCell ref="AP130:BE130"/>
    <mergeCell ref="BF130:BU130"/>
    <mergeCell ref="BV130:CK130"/>
    <mergeCell ref="CL130:DA130"/>
    <mergeCell ref="H131:AO131"/>
    <mergeCell ref="AP131:BE131"/>
    <mergeCell ref="BF131:BU131"/>
    <mergeCell ref="BV131:CK131"/>
    <mergeCell ref="CL131:DA131"/>
    <mergeCell ref="BV128:CK128"/>
    <mergeCell ref="CL128:DA128"/>
    <mergeCell ref="H129:AO129"/>
    <mergeCell ref="AP129:BE129"/>
    <mergeCell ref="BF129:BU129"/>
    <mergeCell ref="BV129:CK129"/>
    <mergeCell ref="CL129:DA129"/>
    <mergeCell ref="DT126:EM126"/>
    <mergeCell ref="EW126:FO126"/>
    <mergeCell ref="H127:AO127"/>
    <mergeCell ref="AP127:BE127"/>
    <mergeCell ref="BF127:BU127"/>
    <mergeCell ref="BV127:CK127"/>
    <mergeCell ref="CL127:DA127"/>
    <mergeCell ref="AP126:BE126"/>
    <mergeCell ref="AP125:BE125"/>
    <mergeCell ref="BF125:BU125"/>
    <mergeCell ref="BV125:CK125"/>
    <mergeCell ref="CL125:DA125"/>
    <mergeCell ref="BV126:CK126"/>
    <mergeCell ref="CL126:DA126"/>
    <mergeCell ref="AP123:BE123"/>
    <mergeCell ref="BF123:BU123"/>
    <mergeCell ref="BV123:CK123"/>
    <mergeCell ref="CL123:DA123"/>
    <mergeCell ref="A124:G124"/>
    <mergeCell ref="H124:AO124"/>
    <mergeCell ref="AP124:BE124"/>
    <mergeCell ref="BF124:BU124"/>
    <mergeCell ref="BV124:CK124"/>
    <mergeCell ref="CL124:DA124"/>
    <mergeCell ref="AP121:BE121"/>
    <mergeCell ref="BF121:BU121"/>
    <mergeCell ref="BV121:CK121"/>
    <mergeCell ref="CL121:DA121"/>
    <mergeCell ref="H122:AO122"/>
    <mergeCell ref="AP122:BE122"/>
    <mergeCell ref="BF122:BU122"/>
    <mergeCell ref="BV122:CK122"/>
    <mergeCell ref="CL122:DA122"/>
    <mergeCell ref="AP118:BE118"/>
    <mergeCell ref="BF118:BU118"/>
    <mergeCell ref="BV118:CK118"/>
    <mergeCell ref="CL118:DA118"/>
    <mergeCell ref="A119:DA119"/>
    <mergeCell ref="H120:AO120"/>
    <mergeCell ref="AP120:BE120"/>
    <mergeCell ref="BF120:BU120"/>
    <mergeCell ref="BV120:CK120"/>
    <mergeCell ref="CL120:DA120"/>
    <mergeCell ref="BT110:CI110"/>
    <mergeCell ref="CJ110:DA110"/>
    <mergeCell ref="H111:BC111"/>
    <mergeCell ref="BD111:BS111"/>
    <mergeCell ref="BT111:CI111"/>
    <mergeCell ref="CJ111:DA111"/>
    <mergeCell ref="A107:DA107"/>
    <mergeCell ref="A109:G109"/>
    <mergeCell ref="H109:BC109"/>
    <mergeCell ref="BD109:BS109"/>
    <mergeCell ref="BT109:CI109"/>
    <mergeCell ref="CJ109:DA109"/>
    <mergeCell ref="AP104:BE104"/>
    <mergeCell ref="BF104:BU104"/>
    <mergeCell ref="BV104:CK104"/>
    <mergeCell ref="CL104:DA104"/>
    <mergeCell ref="H105:AO105"/>
    <mergeCell ref="AP105:BE105"/>
    <mergeCell ref="BF105:BU105"/>
    <mergeCell ref="BV105:CK105"/>
    <mergeCell ref="CL105:DA105"/>
    <mergeCell ref="BV101:CK101"/>
    <mergeCell ref="CL101:DA101"/>
    <mergeCell ref="A102:DA102"/>
    <mergeCell ref="H103:AO103"/>
    <mergeCell ref="AP103:BE103"/>
    <mergeCell ref="BF103:BU103"/>
    <mergeCell ref="BV103:CK103"/>
    <mergeCell ref="CL103:DA103"/>
    <mergeCell ref="A103:G103"/>
    <mergeCell ref="A101:G101"/>
    <mergeCell ref="A100:G100"/>
    <mergeCell ref="H100:AO100"/>
    <mergeCell ref="AP100:BE100"/>
    <mergeCell ref="BF100:BU100"/>
    <mergeCell ref="BV100:CK100"/>
    <mergeCell ref="CL100:DA100"/>
    <mergeCell ref="A91:DA91"/>
    <mergeCell ref="X93:DA93"/>
    <mergeCell ref="A95:AO95"/>
    <mergeCell ref="AP95:DA95"/>
    <mergeCell ref="A96:DA96"/>
    <mergeCell ref="A98:DA98"/>
    <mergeCell ref="A88:G88"/>
    <mergeCell ref="H88:BC88"/>
    <mergeCell ref="BD88:BS88"/>
    <mergeCell ref="BT88:CI88"/>
    <mergeCell ref="CJ88:DA88"/>
    <mergeCell ref="A89:G89"/>
    <mergeCell ref="H89:BC89"/>
    <mergeCell ref="BD89:BS89"/>
    <mergeCell ref="BT89:CI89"/>
    <mergeCell ref="CJ89:DA89"/>
    <mergeCell ref="A86:G86"/>
    <mergeCell ref="H86:BC86"/>
    <mergeCell ref="BD86:BS86"/>
    <mergeCell ref="BT86:CI86"/>
    <mergeCell ref="CJ86:DA86"/>
    <mergeCell ref="A87:G87"/>
    <mergeCell ref="H87:BC87"/>
    <mergeCell ref="BD87:BS87"/>
    <mergeCell ref="BT87:CI87"/>
    <mergeCell ref="CJ87:DA87"/>
    <mergeCell ref="A79:DA79"/>
    <mergeCell ref="X81:DA81"/>
    <mergeCell ref="A83:AO83"/>
    <mergeCell ref="AP83:DA83"/>
    <mergeCell ref="BD85:BS85"/>
    <mergeCell ref="CJ85:DA85"/>
    <mergeCell ref="A85:G85"/>
    <mergeCell ref="H85:BC85"/>
    <mergeCell ref="BT85:CI85"/>
    <mergeCell ref="H76:BC76"/>
    <mergeCell ref="BD76:BS76"/>
    <mergeCell ref="BT76:CI76"/>
    <mergeCell ref="CJ76:DA76"/>
    <mergeCell ref="A77:G77"/>
    <mergeCell ref="H77:BC77"/>
    <mergeCell ref="BD77:BS77"/>
    <mergeCell ref="BT77:CI77"/>
    <mergeCell ref="CJ77:DA77"/>
    <mergeCell ref="A76:G76"/>
    <mergeCell ref="A74:G74"/>
    <mergeCell ref="H74:BC74"/>
    <mergeCell ref="BD74:BS74"/>
    <mergeCell ref="BT74:CI74"/>
    <mergeCell ref="CJ74:DA74"/>
    <mergeCell ref="A75:G75"/>
    <mergeCell ref="H75:BC75"/>
    <mergeCell ref="BD75:BS75"/>
    <mergeCell ref="BT75:CI75"/>
    <mergeCell ref="CJ75:DA75"/>
    <mergeCell ref="A67:DA67"/>
    <mergeCell ref="X69:DA69"/>
    <mergeCell ref="A71:AO71"/>
    <mergeCell ref="AP71:DA71"/>
    <mergeCell ref="BD73:BS73"/>
    <mergeCell ref="CJ73:DA73"/>
    <mergeCell ref="A73:G73"/>
    <mergeCell ref="H73:BC73"/>
    <mergeCell ref="BT73:CI73"/>
    <mergeCell ref="H64:BC64"/>
    <mergeCell ref="BD64:BS64"/>
    <mergeCell ref="BT64:CD64"/>
    <mergeCell ref="CE64:DA64"/>
    <mergeCell ref="A65:G65"/>
    <mergeCell ref="H65:BC65"/>
    <mergeCell ref="BD65:BS65"/>
    <mergeCell ref="BT65:CD65"/>
    <mergeCell ref="CE65:DA65"/>
    <mergeCell ref="A64:G64"/>
    <mergeCell ref="A62:G62"/>
    <mergeCell ref="H62:BC62"/>
    <mergeCell ref="BD62:BS62"/>
    <mergeCell ref="BT62:CD62"/>
    <mergeCell ref="CE62:DA62"/>
    <mergeCell ref="A63:G63"/>
    <mergeCell ref="H63:BC63"/>
    <mergeCell ref="BD63:BS63"/>
    <mergeCell ref="BT63:CD63"/>
    <mergeCell ref="CE63:DA63"/>
    <mergeCell ref="X57:DA57"/>
    <mergeCell ref="A59:AO59"/>
    <mergeCell ref="AP59:DA59"/>
    <mergeCell ref="BD61:BS61"/>
    <mergeCell ref="BT61:CD61"/>
    <mergeCell ref="CE61:DA61"/>
    <mergeCell ref="A61:G61"/>
    <mergeCell ref="H61:BC61"/>
    <mergeCell ref="A53:G53"/>
    <mergeCell ref="H53:BC53"/>
    <mergeCell ref="BD53:BS53"/>
    <mergeCell ref="BT53:CI53"/>
    <mergeCell ref="CJ53:DA53"/>
    <mergeCell ref="A55:DA55"/>
    <mergeCell ref="H51:BC51"/>
    <mergeCell ref="BD51:BS51"/>
    <mergeCell ref="BT51:CI51"/>
    <mergeCell ref="CJ51:DA51"/>
    <mergeCell ref="A52:G52"/>
    <mergeCell ref="H52:BC52"/>
    <mergeCell ref="BD52:BS52"/>
    <mergeCell ref="BT52:CI52"/>
    <mergeCell ref="CJ52:DA52"/>
    <mergeCell ref="A51:G51"/>
    <mergeCell ref="BD49:BS49"/>
    <mergeCell ref="CJ49:DA49"/>
    <mergeCell ref="A50:DA50"/>
    <mergeCell ref="A49:G49"/>
    <mergeCell ref="H49:BC49"/>
    <mergeCell ref="BT49:CI49"/>
    <mergeCell ref="X41:DA41"/>
    <mergeCell ref="AP43:DA43"/>
    <mergeCell ref="BD45:BS45"/>
    <mergeCell ref="CJ45:DA45"/>
    <mergeCell ref="BD46:BS46"/>
    <mergeCell ref="CJ46:DA46"/>
    <mergeCell ref="A43:AO43"/>
    <mergeCell ref="A45:G45"/>
    <mergeCell ref="H45:BC45"/>
    <mergeCell ref="BT45:CI45"/>
    <mergeCell ref="A37:DA37"/>
    <mergeCell ref="A39:DA39"/>
    <mergeCell ref="A34:F34"/>
    <mergeCell ref="A35:F35"/>
    <mergeCell ref="H34:BV34"/>
    <mergeCell ref="BW34:CL34"/>
    <mergeCell ref="CM32:DA32"/>
    <mergeCell ref="H33:BV33"/>
    <mergeCell ref="BW33:CL33"/>
    <mergeCell ref="CM33:DA33"/>
    <mergeCell ref="CM34:DA34"/>
    <mergeCell ref="G35:BV35"/>
    <mergeCell ref="BW35:CL35"/>
    <mergeCell ref="CM35:DA35"/>
    <mergeCell ref="CM28:DA29"/>
    <mergeCell ref="H29:BV29"/>
    <mergeCell ref="H30:BV30"/>
    <mergeCell ref="BW30:CL30"/>
    <mergeCell ref="CM30:DA30"/>
    <mergeCell ref="CM31:DA31"/>
    <mergeCell ref="CM25:DA25"/>
    <mergeCell ref="H26:BV26"/>
    <mergeCell ref="BW26:CL26"/>
    <mergeCell ref="CM26:DA26"/>
    <mergeCell ref="H27:BV27"/>
    <mergeCell ref="BW27:CL27"/>
    <mergeCell ref="CM27:DA27"/>
    <mergeCell ref="BW21:CL21"/>
    <mergeCell ref="CM21:DA21"/>
    <mergeCell ref="BW22:CL22"/>
    <mergeCell ref="CM22:DA22"/>
    <mergeCell ref="H23:BV23"/>
    <mergeCell ref="BW23:CL24"/>
    <mergeCell ref="CM23:DA24"/>
    <mergeCell ref="H24:BV24"/>
    <mergeCell ref="AZ13:BQ13"/>
    <mergeCell ref="BR13:CI13"/>
    <mergeCell ref="CJ13:DA13"/>
    <mergeCell ref="AZ14:BQ14"/>
    <mergeCell ref="BR14:CI14"/>
    <mergeCell ref="CJ14:DA14"/>
    <mergeCell ref="A4:F4"/>
    <mergeCell ref="G4:AD4"/>
    <mergeCell ref="AE4:BC4"/>
    <mergeCell ref="BT4:CI4"/>
    <mergeCell ref="A2:DA2"/>
    <mergeCell ref="BD4:BS4"/>
    <mergeCell ref="CJ4:DA4"/>
    <mergeCell ref="A5:F5"/>
    <mergeCell ref="G5:AD5"/>
    <mergeCell ref="AE5:BC5"/>
    <mergeCell ref="BT5:CI5"/>
    <mergeCell ref="BD5:BS5"/>
    <mergeCell ref="CJ5:DA5"/>
    <mergeCell ref="A6:F6"/>
    <mergeCell ref="G6:AD6"/>
    <mergeCell ref="AE6:BC6"/>
    <mergeCell ref="BT6:CI6"/>
    <mergeCell ref="BD6:BS6"/>
    <mergeCell ref="CJ6:DA6"/>
    <mergeCell ref="A7:F7"/>
    <mergeCell ref="G7:AD7"/>
    <mergeCell ref="AE7:BC7"/>
    <mergeCell ref="BT7:CI7"/>
    <mergeCell ref="BD7:BS7"/>
    <mergeCell ref="CJ7:DA7"/>
    <mergeCell ref="A8:F8"/>
    <mergeCell ref="G8:AD8"/>
    <mergeCell ref="AE8:BC8"/>
    <mergeCell ref="BT8:CI8"/>
    <mergeCell ref="BD8:BS8"/>
    <mergeCell ref="CJ8:DA8"/>
    <mergeCell ref="A12:F12"/>
    <mergeCell ref="G12:AD12"/>
    <mergeCell ref="AE12:AY12"/>
    <mergeCell ref="A10:DA10"/>
    <mergeCell ref="AZ12:BQ12"/>
    <mergeCell ref="BR12:CI12"/>
    <mergeCell ref="CJ12:DA12"/>
    <mergeCell ref="A13:F13"/>
    <mergeCell ref="G13:AD13"/>
    <mergeCell ref="AE13:AY13"/>
    <mergeCell ref="CN211:DA211"/>
    <mergeCell ref="CM212:DA212"/>
    <mergeCell ref="DF210:DV210"/>
    <mergeCell ref="DF211:DV211"/>
    <mergeCell ref="DF212:DV212"/>
    <mergeCell ref="A14:F14"/>
    <mergeCell ref="G14:AD14"/>
    <mergeCell ref="AE14:AY14"/>
    <mergeCell ref="A15:F15"/>
    <mergeCell ref="G15:AD15"/>
    <mergeCell ref="AE15:AY15"/>
    <mergeCell ref="AZ15:BQ15"/>
    <mergeCell ref="BR15:CI15"/>
    <mergeCell ref="CJ15:DA15"/>
    <mergeCell ref="A16:F16"/>
    <mergeCell ref="G16:AD16"/>
    <mergeCell ref="AE16:AY16"/>
    <mergeCell ref="AZ16:BQ16"/>
    <mergeCell ref="BR16:CI16"/>
    <mergeCell ref="CJ16:DA16"/>
    <mergeCell ref="A20:F20"/>
    <mergeCell ref="A21:F21"/>
    <mergeCell ref="A18:DA18"/>
    <mergeCell ref="A22:F22"/>
    <mergeCell ref="A23:F24"/>
    <mergeCell ref="H22:BV22"/>
    <mergeCell ref="G20:BV20"/>
    <mergeCell ref="BW20:CL20"/>
    <mergeCell ref="CM20:DA20"/>
    <mergeCell ref="G21:BV21"/>
    <mergeCell ref="A25:F25"/>
    <mergeCell ref="A26:F26"/>
    <mergeCell ref="H25:BV25"/>
    <mergeCell ref="BW25:CL25"/>
    <mergeCell ref="A27:F27"/>
    <mergeCell ref="A28:F29"/>
    <mergeCell ref="H28:BV28"/>
    <mergeCell ref="BW28:CL29"/>
    <mergeCell ref="A30:F30"/>
    <mergeCell ref="A31:F31"/>
    <mergeCell ref="H31:BV31"/>
    <mergeCell ref="BW31:CL31"/>
    <mergeCell ref="A32:F32"/>
    <mergeCell ref="A33:F33"/>
    <mergeCell ref="H32:BV32"/>
    <mergeCell ref="BW32:CL32"/>
    <mergeCell ref="A46:G46"/>
    <mergeCell ref="H46:BC46"/>
    <mergeCell ref="BT46:CI46"/>
    <mergeCell ref="A48:G48"/>
    <mergeCell ref="H48:BC48"/>
    <mergeCell ref="BT48:CI48"/>
    <mergeCell ref="A47:DA47"/>
    <mergeCell ref="BD48:BS48"/>
    <mergeCell ref="CJ48:DA48"/>
    <mergeCell ref="H101:AO101"/>
    <mergeCell ref="AP101:BE101"/>
    <mergeCell ref="BF101:BU101"/>
    <mergeCell ref="A104:G104"/>
    <mergeCell ref="A105:G105"/>
    <mergeCell ref="A111:G111"/>
    <mergeCell ref="A110:G110"/>
    <mergeCell ref="H110:BC110"/>
    <mergeCell ref="BD110:BS110"/>
    <mergeCell ref="H104:AO104"/>
    <mergeCell ref="A112:G112"/>
    <mergeCell ref="H112:BC112"/>
    <mergeCell ref="BD112:BS112"/>
    <mergeCell ref="BT112:CI112"/>
    <mergeCell ref="CJ112:DA112"/>
    <mergeCell ref="A113:G113"/>
    <mergeCell ref="H113:BC113"/>
    <mergeCell ref="BD113:BS113"/>
    <mergeCell ref="BT113:CI113"/>
    <mergeCell ref="CJ113:DA113"/>
    <mergeCell ref="A115:DA115"/>
    <mergeCell ref="A117:G117"/>
    <mergeCell ref="H117:AO117"/>
    <mergeCell ref="AP117:BE117"/>
    <mergeCell ref="BF117:BU117"/>
    <mergeCell ref="A120:G120"/>
    <mergeCell ref="BV117:CK117"/>
    <mergeCell ref="CL117:DA117"/>
    <mergeCell ref="A118:G118"/>
    <mergeCell ref="H118:AO118"/>
    <mergeCell ref="A121:G121"/>
    <mergeCell ref="A122:G122"/>
    <mergeCell ref="A123:G123"/>
    <mergeCell ref="A127:G127"/>
    <mergeCell ref="A126:G126"/>
    <mergeCell ref="H126:AO126"/>
    <mergeCell ref="H121:AO121"/>
    <mergeCell ref="H123:AO123"/>
    <mergeCell ref="A125:G125"/>
    <mergeCell ref="H125:AO125"/>
    <mergeCell ref="BF126:BU126"/>
    <mergeCell ref="A128:G128"/>
    <mergeCell ref="A129:G129"/>
    <mergeCell ref="A130:G130"/>
    <mergeCell ref="A131:G131"/>
    <mergeCell ref="A135:G135"/>
    <mergeCell ref="A133:G133"/>
    <mergeCell ref="H128:AO128"/>
    <mergeCell ref="AP128:BE128"/>
    <mergeCell ref="BF128:BU128"/>
    <mergeCell ref="A137:DA137"/>
    <mergeCell ref="A139:G139"/>
    <mergeCell ref="A143:G143"/>
    <mergeCell ref="H143:BC143"/>
    <mergeCell ref="BT143:CI143"/>
    <mergeCell ref="A147:G147"/>
    <mergeCell ref="H147:BC147"/>
    <mergeCell ref="BT147:CI147"/>
    <mergeCell ref="H139:BC139"/>
    <mergeCell ref="BD139:BS139"/>
  </mergeCells>
  <printOptions/>
  <pageMargins left="0.7" right="0.7" top="0.75" bottom="0.75" header="0.3" footer="0.3"/>
  <pageSetup horizontalDpi="600" verticalDpi="600" orientation="portrait" paperSize="9" scale="85" r:id="rId1"/>
  <rowBreaks count="2" manualBreakCount="2">
    <brk id="37" max="255" man="1"/>
    <brk id="90" max="104" man="1"/>
  </rowBreaks>
  <colBreaks count="1" manualBreakCount="1">
    <brk id="10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Плетнева Мария Аркадьевна</cp:lastModifiedBy>
  <cp:lastPrinted>2017-12-21T02:44:34Z</cp:lastPrinted>
  <dcterms:created xsi:type="dcterms:W3CDTF">2016-11-15T11:35:14Z</dcterms:created>
  <dcterms:modified xsi:type="dcterms:W3CDTF">2017-12-21T02:50:29Z</dcterms:modified>
  <cp:category/>
  <cp:version/>
  <cp:contentType/>
  <cp:contentStatus/>
</cp:coreProperties>
</file>